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تعرفه 1405\"/>
    </mc:Choice>
  </mc:AlternateContent>
  <bookViews>
    <workbookView xWindow="0" yWindow="0" windowWidth="20400" windowHeight="7650"/>
  </bookViews>
  <sheets>
    <sheet name="ویزیت" sheetId="2" r:id="rId1"/>
    <sheet name="خدمات سرپایی" sheetId="3" r:id="rId2"/>
    <sheet name="خدمات مامایی" sheetId="1" r:id="rId3"/>
  </sheets>
  <definedNames>
    <definedName name="_xlnm._FilterDatabase" localSheetId="1" hidden="1">'خدمات سرپایی'!$A$1:$N$77</definedName>
    <definedName name="_xlnm._FilterDatabase" localSheetId="2" hidden="1">'خدمات مامایی'!$A$1:$N$18</definedName>
    <definedName name="_xlnm._FilterDatabase" localSheetId="0" hidden="1">ویزیت!$A$1:$J$19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1" i="3" l="1"/>
  <c r="O81" i="3" s="1"/>
  <c r="L81" i="3"/>
  <c r="M81" i="3" s="1"/>
  <c r="J81" i="3"/>
  <c r="K81" i="3" s="1"/>
  <c r="G81" i="3"/>
  <c r="I81" i="3" s="1"/>
  <c r="N80" i="3"/>
  <c r="O80" i="3" s="1"/>
  <c r="L80" i="3"/>
  <c r="M80" i="3" s="1"/>
  <c r="J80" i="3"/>
  <c r="K80" i="3" s="1"/>
  <c r="G80" i="3"/>
  <c r="I80" i="3" s="1"/>
  <c r="N79" i="3"/>
  <c r="O79" i="3" s="1"/>
  <c r="L79" i="3"/>
  <c r="M79" i="3" s="1"/>
  <c r="J79" i="3"/>
  <c r="K79" i="3" s="1"/>
  <c r="G79" i="3"/>
  <c r="I79" i="3" s="1"/>
  <c r="N78" i="3"/>
  <c r="O78" i="3" s="1"/>
  <c r="L78" i="3"/>
  <c r="M78" i="3" s="1"/>
  <c r="J78" i="3"/>
  <c r="K78" i="3" s="1"/>
  <c r="G78" i="3"/>
  <c r="I78" i="3" s="1"/>
  <c r="O3" i="1" l="1"/>
  <c r="O9" i="1"/>
  <c r="O10" i="1"/>
  <c r="O11" i="1"/>
  <c r="O2" i="1"/>
  <c r="M8" i="1"/>
  <c r="M9" i="1"/>
  <c r="M10" i="1"/>
  <c r="K7" i="1"/>
  <c r="K8" i="1"/>
  <c r="K9" i="1"/>
  <c r="K15" i="1"/>
  <c r="I6" i="1"/>
  <c r="I7" i="1"/>
  <c r="I8" i="1"/>
  <c r="I15" i="1"/>
  <c r="O10" i="3"/>
  <c r="O27" i="3"/>
  <c r="O28" i="3"/>
  <c r="O42" i="3"/>
  <c r="O75" i="3"/>
  <c r="M8" i="3"/>
  <c r="M9" i="3"/>
  <c r="M16" i="3"/>
  <c r="M24" i="3"/>
  <c r="M32" i="3"/>
  <c r="M40" i="3"/>
  <c r="M41" i="3"/>
  <c r="M48" i="3"/>
  <c r="M56" i="3"/>
  <c r="M61" i="3"/>
  <c r="M64" i="3"/>
  <c r="M65" i="3"/>
  <c r="M72" i="3"/>
  <c r="K10" i="3"/>
  <c r="K21" i="3"/>
  <c r="K28" i="3"/>
  <c r="K30" i="3"/>
  <c r="K42" i="3"/>
  <c r="K61" i="3"/>
  <c r="J3" i="3"/>
  <c r="H21" i="3"/>
  <c r="M21" i="3" s="1"/>
  <c r="G11" i="3"/>
  <c r="I11" i="3" s="1"/>
  <c r="G12" i="3"/>
  <c r="I12" i="3" s="1"/>
  <c r="G13" i="3"/>
  <c r="I13" i="3" s="1"/>
  <c r="G14" i="3"/>
  <c r="I14" i="3" s="1"/>
  <c r="G10" i="3"/>
  <c r="H10" i="3" s="1"/>
  <c r="N3" i="3"/>
  <c r="N4" i="3"/>
  <c r="N5" i="3"/>
  <c r="N6" i="3"/>
  <c r="N7" i="3"/>
  <c r="N8" i="3"/>
  <c r="O8" i="3" s="1"/>
  <c r="N9" i="3"/>
  <c r="O9" i="3" s="1"/>
  <c r="N10" i="3"/>
  <c r="N11" i="3"/>
  <c r="N12" i="3"/>
  <c r="N13" i="3"/>
  <c r="N14" i="3"/>
  <c r="N15" i="3"/>
  <c r="N16" i="3"/>
  <c r="O16" i="3" s="1"/>
  <c r="N17" i="3"/>
  <c r="O17" i="3" s="1"/>
  <c r="N18" i="3"/>
  <c r="N19" i="3"/>
  <c r="N20" i="3"/>
  <c r="N21" i="3"/>
  <c r="O21" i="3" s="1"/>
  <c r="N22" i="3"/>
  <c r="N23" i="3"/>
  <c r="N24" i="3"/>
  <c r="O24" i="3" s="1"/>
  <c r="N25" i="3"/>
  <c r="O25" i="3" s="1"/>
  <c r="N26" i="3"/>
  <c r="N27" i="3"/>
  <c r="N28" i="3"/>
  <c r="N29" i="3"/>
  <c r="N30" i="3"/>
  <c r="O30" i="3" s="1"/>
  <c r="N31" i="3"/>
  <c r="N32" i="3"/>
  <c r="O32" i="3" s="1"/>
  <c r="N33" i="3"/>
  <c r="O33" i="3" s="1"/>
  <c r="N34" i="3"/>
  <c r="N35" i="3"/>
  <c r="N36" i="3"/>
  <c r="N37" i="3"/>
  <c r="N38" i="3"/>
  <c r="N39" i="3"/>
  <c r="N40" i="3"/>
  <c r="O40" i="3" s="1"/>
  <c r="N41" i="3"/>
  <c r="O41" i="3" s="1"/>
  <c r="N42" i="3"/>
  <c r="N43" i="3"/>
  <c r="N44" i="3"/>
  <c r="N45" i="3"/>
  <c r="N46" i="3"/>
  <c r="N47" i="3"/>
  <c r="N48" i="3"/>
  <c r="O48" i="3" s="1"/>
  <c r="N49" i="3"/>
  <c r="O49" i="3" s="1"/>
  <c r="N50" i="3"/>
  <c r="N51" i="3"/>
  <c r="N52" i="3"/>
  <c r="N53" i="3"/>
  <c r="N54" i="3"/>
  <c r="N55" i="3"/>
  <c r="N56" i="3"/>
  <c r="O56" i="3" s="1"/>
  <c r="N57" i="3"/>
  <c r="O57" i="3" s="1"/>
  <c r="N58" i="3"/>
  <c r="N59" i="3"/>
  <c r="N60" i="3"/>
  <c r="N61" i="3"/>
  <c r="O61" i="3" s="1"/>
  <c r="N62" i="3"/>
  <c r="N63" i="3"/>
  <c r="N64" i="3"/>
  <c r="O64" i="3" s="1"/>
  <c r="N65" i="3"/>
  <c r="O65" i="3" s="1"/>
  <c r="N66" i="3"/>
  <c r="N67" i="3"/>
  <c r="N68" i="3"/>
  <c r="N69" i="3"/>
  <c r="N70" i="3"/>
  <c r="N71" i="3"/>
  <c r="N72" i="3"/>
  <c r="O72" i="3" s="1"/>
  <c r="N73" i="3"/>
  <c r="O73" i="3" s="1"/>
  <c r="N74" i="3"/>
  <c r="N75" i="3"/>
  <c r="N76" i="3"/>
  <c r="N77" i="3"/>
  <c r="N2" i="3"/>
  <c r="L3" i="3"/>
  <c r="L4" i="3"/>
  <c r="L5" i="3"/>
  <c r="L6" i="3"/>
  <c r="L7" i="3"/>
  <c r="L8" i="3"/>
  <c r="L9" i="3"/>
  <c r="L10" i="3"/>
  <c r="M10" i="3" s="1"/>
  <c r="L11" i="3"/>
  <c r="L12" i="3"/>
  <c r="L13" i="3"/>
  <c r="L14" i="3"/>
  <c r="L15" i="3"/>
  <c r="L16" i="3"/>
  <c r="L17" i="3"/>
  <c r="L18" i="3"/>
  <c r="M18" i="3" s="1"/>
  <c r="L19" i="3"/>
  <c r="L20" i="3"/>
  <c r="L21" i="3"/>
  <c r="L22" i="3"/>
  <c r="L23" i="3"/>
  <c r="L24" i="3"/>
  <c r="L25" i="3"/>
  <c r="L26" i="3"/>
  <c r="M26" i="3" s="1"/>
  <c r="L27" i="3"/>
  <c r="M27" i="3" s="1"/>
  <c r="L28" i="3"/>
  <c r="M28" i="3" s="1"/>
  <c r="L29" i="3"/>
  <c r="L30" i="3"/>
  <c r="M30" i="3" s="1"/>
  <c r="L31" i="3"/>
  <c r="L32" i="3"/>
  <c r="L33" i="3"/>
  <c r="L34" i="3"/>
  <c r="M34" i="3" s="1"/>
  <c r="L35" i="3"/>
  <c r="L36" i="3"/>
  <c r="L37" i="3"/>
  <c r="L38" i="3"/>
  <c r="L39" i="3"/>
  <c r="L40" i="3"/>
  <c r="L41" i="3"/>
  <c r="L42" i="3"/>
  <c r="M42" i="3" s="1"/>
  <c r="L43" i="3"/>
  <c r="L44" i="3"/>
  <c r="L45" i="3"/>
  <c r="L46" i="3"/>
  <c r="L47" i="3"/>
  <c r="L48" i="3"/>
  <c r="L49" i="3"/>
  <c r="L50" i="3"/>
  <c r="M50" i="3" s="1"/>
  <c r="L51" i="3"/>
  <c r="L52" i="3"/>
  <c r="L53" i="3"/>
  <c r="L54" i="3"/>
  <c r="L55" i="3"/>
  <c r="L56" i="3"/>
  <c r="L57" i="3"/>
  <c r="L58" i="3"/>
  <c r="M58" i="3" s="1"/>
  <c r="L59" i="3"/>
  <c r="L60" i="3"/>
  <c r="L61" i="3"/>
  <c r="L62" i="3"/>
  <c r="L63" i="3"/>
  <c r="L64" i="3"/>
  <c r="L65" i="3"/>
  <c r="L66" i="3"/>
  <c r="M66" i="3" s="1"/>
  <c r="L67" i="3"/>
  <c r="L68" i="3"/>
  <c r="L69" i="3"/>
  <c r="L70" i="3"/>
  <c r="L71" i="3"/>
  <c r="L72" i="3"/>
  <c r="L73" i="3"/>
  <c r="L74" i="3"/>
  <c r="M74" i="3" s="1"/>
  <c r="L75" i="3"/>
  <c r="M75" i="3" s="1"/>
  <c r="L76" i="3"/>
  <c r="L77" i="3"/>
  <c r="L2" i="3"/>
  <c r="J4" i="3"/>
  <c r="J5" i="3"/>
  <c r="J6" i="3"/>
  <c r="J7" i="3"/>
  <c r="J8" i="3"/>
  <c r="K8" i="3" s="1"/>
  <c r="J9" i="3"/>
  <c r="K9" i="3" s="1"/>
  <c r="J10" i="3"/>
  <c r="J11" i="3"/>
  <c r="J12" i="3"/>
  <c r="J13" i="3"/>
  <c r="J14" i="3"/>
  <c r="J15" i="3"/>
  <c r="J16" i="3"/>
  <c r="K16" i="3" s="1"/>
  <c r="J17" i="3"/>
  <c r="K17" i="3" s="1"/>
  <c r="J18" i="3"/>
  <c r="J19" i="3"/>
  <c r="J20" i="3"/>
  <c r="J21" i="3"/>
  <c r="J22" i="3"/>
  <c r="J23" i="3"/>
  <c r="J24" i="3"/>
  <c r="K24" i="3" s="1"/>
  <c r="J25" i="3"/>
  <c r="K25" i="3" s="1"/>
  <c r="J26" i="3"/>
  <c r="J27" i="3"/>
  <c r="K27" i="3" s="1"/>
  <c r="J28" i="3"/>
  <c r="J29" i="3"/>
  <c r="J30" i="3"/>
  <c r="J31" i="3"/>
  <c r="J32" i="3"/>
  <c r="K32" i="3" s="1"/>
  <c r="J33" i="3"/>
  <c r="K33" i="3" s="1"/>
  <c r="J34" i="3"/>
  <c r="J35" i="3"/>
  <c r="J36" i="3"/>
  <c r="J37" i="3"/>
  <c r="J38" i="3"/>
  <c r="J39" i="3"/>
  <c r="J40" i="3"/>
  <c r="K40" i="3" s="1"/>
  <c r="J41" i="3"/>
  <c r="K41" i="3" s="1"/>
  <c r="J42" i="3"/>
  <c r="J43" i="3"/>
  <c r="J44" i="3"/>
  <c r="J45" i="3"/>
  <c r="J46" i="3"/>
  <c r="J47" i="3"/>
  <c r="J48" i="3"/>
  <c r="K48" i="3" s="1"/>
  <c r="J49" i="3"/>
  <c r="K49" i="3" s="1"/>
  <c r="J50" i="3"/>
  <c r="J51" i="3"/>
  <c r="J52" i="3"/>
  <c r="J53" i="3"/>
  <c r="J54" i="3"/>
  <c r="J55" i="3"/>
  <c r="J56" i="3"/>
  <c r="K56" i="3" s="1"/>
  <c r="J57" i="3"/>
  <c r="K57" i="3" s="1"/>
  <c r="J58" i="3"/>
  <c r="J59" i="3"/>
  <c r="J60" i="3"/>
  <c r="J61" i="3"/>
  <c r="J62" i="3"/>
  <c r="J63" i="3"/>
  <c r="J64" i="3"/>
  <c r="K64" i="3" s="1"/>
  <c r="J65" i="3"/>
  <c r="K65" i="3" s="1"/>
  <c r="J66" i="3"/>
  <c r="J67" i="3"/>
  <c r="J68" i="3"/>
  <c r="J69" i="3"/>
  <c r="J70" i="3"/>
  <c r="J71" i="3"/>
  <c r="J72" i="3"/>
  <c r="K72" i="3" s="1"/>
  <c r="J73" i="3"/>
  <c r="K73" i="3" s="1"/>
  <c r="J74" i="3"/>
  <c r="J75" i="3"/>
  <c r="K75" i="3" s="1"/>
  <c r="J76" i="3"/>
  <c r="J77" i="3"/>
  <c r="J2" i="3"/>
  <c r="G3" i="3"/>
  <c r="I3" i="3" s="1"/>
  <c r="G4" i="3"/>
  <c r="I4" i="3" s="1"/>
  <c r="G5" i="3"/>
  <c r="I5" i="3" s="1"/>
  <c r="G6" i="3"/>
  <c r="I6" i="3" s="1"/>
  <c r="G7" i="3"/>
  <c r="I7" i="3" s="1"/>
  <c r="G8" i="3"/>
  <c r="H8" i="3" s="1"/>
  <c r="G9" i="3"/>
  <c r="H9" i="3" s="1"/>
  <c r="G15" i="3"/>
  <c r="I15" i="3" s="1"/>
  <c r="G16" i="3"/>
  <c r="H16" i="3" s="1"/>
  <c r="G17" i="3"/>
  <c r="H17" i="3" s="1"/>
  <c r="M17" i="3" s="1"/>
  <c r="G18" i="3"/>
  <c r="H18" i="3" s="1"/>
  <c r="K18" i="3" s="1"/>
  <c r="G19" i="3"/>
  <c r="I19" i="3" s="1"/>
  <c r="G20" i="3"/>
  <c r="I20" i="3" s="1"/>
  <c r="G21" i="3"/>
  <c r="I21" i="3" s="1"/>
  <c r="G22" i="3"/>
  <c r="I22" i="3" s="1"/>
  <c r="G23" i="3"/>
  <c r="I23" i="3" s="1"/>
  <c r="G24" i="3"/>
  <c r="H24" i="3" s="1"/>
  <c r="G25" i="3"/>
  <c r="H25" i="3" s="1"/>
  <c r="M25" i="3" s="1"/>
  <c r="G26" i="3"/>
  <c r="H26" i="3" s="1"/>
  <c r="K26" i="3" s="1"/>
  <c r="G27" i="3"/>
  <c r="G28" i="3"/>
  <c r="G29" i="3"/>
  <c r="I29" i="3" s="1"/>
  <c r="G30" i="3"/>
  <c r="G31" i="3"/>
  <c r="I31" i="3" s="1"/>
  <c r="G32" i="3"/>
  <c r="G33" i="3"/>
  <c r="H33" i="3" s="1"/>
  <c r="M33" i="3" s="1"/>
  <c r="G34" i="3"/>
  <c r="H34" i="3" s="1"/>
  <c r="K34" i="3" s="1"/>
  <c r="G35" i="3"/>
  <c r="I35" i="3" s="1"/>
  <c r="G36" i="3"/>
  <c r="I36" i="3" s="1"/>
  <c r="G37" i="3"/>
  <c r="I37" i="3" s="1"/>
  <c r="G38" i="3"/>
  <c r="I38" i="3" s="1"/>
  <c r="G39" i="3"/>
  <c r="I39" i="3" s="1"/>
  <c r="G40" i="3"/>
  <c r="H40" i="3" s="1"/>
  <c r="G41" i="3"/>
  <c r="G42" i="3"/>
  <c r="G43" i="3"/>
  <c r="I43" i="3" s="1"/>
  <c r="G44" i="3"/>
  <c r="I44" i="3" s="1"/>
  <c r="G45" i="3"/>
  <c r="I45" i="3" s="1"/>
  <c r="G46" i="3"/>
  <c r="I46" i="3" s="1"/>
  <c r="G47" i="3"/>
  <c r="I47" i="3" s="1"/>
  <c r="G48" i="3"/>
  <c r="H48" i="3" s="1"/>
  <c r="G49" i="3"/>
  <c r="H49" i="3" s="1"/>
  <c r="M49" i="3" s="1"/>
  <c r="G50" i="3"/>
  <c r="H50" i="3" s="1"/>
  <c r="K50" i="3" s="1"/>
  <c r="G51" i="3"/>
  <c r="I51" i="3" s="1"/>
  <c r="G52" i="3"/>
  <c r="I52" i="3" s="1"/>
  <c r="G53" i="3"/>
  <c r="I53" i="3" s="1"/>
  <c r="G54" i="3"/>
  <c r="I54" i="3" s="1"/>
  <c r="G55" i="3"/>
  <c r="I55" i="3" s="1"/>
  <c r="G56" i="3"/>
  <c r="H56" i="3" s="1"/>
  <c r="G57" i="3"/>
  <c r="H57" i="3" s="1"/>
  <c r="M57" i="3" s="1"/>
  <c r="G58" i="3"/>
  <c r="H58" i="3" s="1"/>
  <c r="K58" i="3" s="1"/>
  <c r="G59" i="3"/>
  <c r="I59" i="3" s="1"/>
  <c r="G60" i="3"/>
  <c r="I60" i="3" s="1"/>
  <c r="G61" i="3"/>
  <c r="G62" i="3"/>
  <c r="I62" i="3" s="1"/>
  <c r="G63" i="3"/>
  <c r="I63" i="3" s="1"/>
  <c r="G64" i="3"/>
  <c r="H64" i="3" s="1"/>
  <c r="G65" i="3"/>
  <c r="G66" i="3"/>
  <c r="H66" i="3" s="1"/>
  <c r="K66" i="3" s="1"/>
  <c r="G67" i="3"/>
  <c r="I67" i="3" s="1"/>
  <c r="G68" i="3"/>
  <c r="I68" i="3" s="1"/>
  <c r="G69" i="3"/>
  <c r="I69" i="3" s="1"/>
  <c r="G70" i="3"/>
  <c r="I70" i="3" s="1"/>
  <c r="G71" i="3"/>
  <c r="I71" i="3" s="1"/>
  <c r="G72" i="3"/>
  <c r="H72" i="3" s="1"/>
  <c r="G73" i="3"/>
  <c r="H73" i="3" s="1"/>
  <c r="M73" i="3" s="1"/>
  <c r="G74" i="3"/>
  <c r="H74" i="3" s="1"/>
  <c r="K74" i="3" s="1"/>
  <c r="G75" i="3"/>
  <c r="G76" i="3"/>
  <c r="I76" i="3" s="1"/>
  <c r="G77" i="3"/>
  <c r="I77" i="3" s="1"/>
  <c r="G2" i="3"/>
  <c r="N3" i="1"/>
  <c r="N4" i="1"/>
  <c r="O4" i="1" s="1"/>
  <c r="N5" i="1"/>
  <c r="O5" i="1" s="1"/>
  <c r="N6" i="1"/>
  <c r="O6" i="1" s="1"/>
  <c r="N7" i="1"/>
  <c r="O7" i="1" s="1"/>
  <c r="N8" i="1"/>
  <c r="O8" i="1" s="1"/>
  <c r="N9" i="1"/>
  <c r="N10" i="1"/>
  <c r="N11" i="1"/>
  <c r="N12" i="1"/>
  <c r="O12" i="1" s="1"/>
  <c r="N13" i="1"/>
  <c r="O13" i="1" s="1"/>
  <c r="N14" i="1"/>
  <c r="O14" i="1" s="1"/>
  <c r="N15" i="1"/>
  <c r="O15" i="1" s="1"/>
  <c r="N16" i="1"/>
  <c r="O16" i="1" s="1"/>
  <c r="N17" i="1"/>
  <c r="N18" i="1"/>
  <c r="N2" i="1"/>
  <c r="L3" i="1"/>
  <c r="M3" i="1" s="1"/>
  <c r="L4" i="1"/>
  <c r="M4" i="1" s="1"/>
  <c r="L5" i="1"/>
  <c r="M5" i="1" s="1"/>
  <c r="L6" i="1"/>
  <c r="M6" i="1" s="1"/>
  <c r="L7" i="1"/>
  <c r="M7" i="1" s="1"/>
  <c r="L8" i="1"/>
  <c r="L9" i="1"/>
  <c r="L10" i="1"/>
  <c r="L11" i="1"/>
  <c r="M11" i="1" s="1"/>
  <c r="L12" i="1"/>
  <c r="M12" i="1" s="1"/>
  <c r="L13" i="1"/>
  <c r="M13" i="1" s="1"/>
  <c r="L14" i="1"/>
  <c r="M14" i="1" s="1"/>
  <c r="L15" i="1"/>
  <c r="M15" i="1" s="1"/>
  <c r="L16" i="1"/>
  <c r="L17" i="1"/>
  <c r="L18" i="1"/>
  <c r="L2" i="1"/>
  <c r="M2" i="1" s="1"/>
  <c r="J3" i="1"/>
  <c r="K3" i="1" s="1"/>
  <c r="J4" i="1"/>
  <c r="K4" i="1" s="1"/>
  <c r="J5" i="1"/>
  <c r="K5" i="1" s="1"/>
  <c r="J6" i="1"/>
  <c r="K6" i="1" s="1"/>
  <c r="J7" i="1"/>
  <c r="J8" i="1"/>
  <c r="J9" i="1"/>
  <c r="J10" i="1"/>
  <c r="K10" i="1" s="1"/>
  <c r="J11" i="1"/>
  <c r="K11" i="1" s="1"/>
  <c r="J12" i="1"/>
  <c r="K12" i="1" s="1"/>
  <c r="J13" i="1"/>
  <c r="K13" i="1" s="1"/>
  <c r="J14" i="1"/>
  <c r="K14" i="1" s="1"/>
  <c r="J15" i="1"/>
  <c r="J16" i="1"/>
  <c r="J17" i="1"/>
  <c r="J18" i="1"/>
  <c r="J2" i="1"/>
  <c r="K2" i="1" s="1"/>
  <c r="G3" i="1"/>
  <c r="I3" i="1" s="1"/>
  <c r="G4" i="1"/>
  <c r="I4" i="1" s="1"/>
  <c r="G5" i="1"/>
  <c r="I5" i="1" s="1"/>
  <c r="G6" i="1"/>
  <c r="G7" i="1"/>
  <c r="G8" i="1"/>
  <c r="G9" i="1"/>
  <c r="I9" i="1" s="1"/>
  <c r="G10" i="1"/>
  <c r="I10" i="1" s="1"/>
  <c r="G11" i="1"/>
  <c r="I11" i="1" s="1"/>
  <c r="G12" i="1"/>
  <c r="I12" i="1" s="1"/>
  <c r="G13" i="1"/>
  <c r="I13" i="1" s="1"/>
  <c r="G14" i="1"/>
  <c r="H14" i="1" s="1"/>
  <c r="I14" i="1" s="1"/>
  <c r="G15" i="1"/>
  <c r="G16" i="1"/>
  <c r="H16" i="1" s="1"/>
  <c r="G17" i="1"/>
  <c r="G18" i="1"/>
  <c r="G2" i="1"/>
  <c r="I2" i="1" s="1"/>
  <c r="K43" i="3" l="1"/>
  <c r="K47" i="3"/>
  <c r="K7" i="3"/>
  <c r="O70" i="3"/>
  <c r="I16" i="1"/>
  <c r="M16" i="1"/>
  <c r="K16" i="1"/>
  <c r="O69" i="3"/>
  <c r="O13" i="3"/>
  <c r="K35" i="3"/>
  <c r="M68" i="3"/>
  <c r="M60" i="3"/>
  <c r="M36" i="3"/>
  <c r="M20" i="3"/>
  <c r="K19" i="3"/>
  <c r="M67" i="3"/>
  <c r="M43" i="3"/>
  <c r="M35" i="3"/>
  <c r="M3" i="3"/>
  <c r="O71" i="3"/>
  <c r="O39" i="3"/>
  <c r="O7" i="3"/>
  <c r="O6" i="3"/>
  <c r="K3" i="3"/>
  <c r="H18" i="1"/>
  <c r="O74" i="3"/>
  <c r="O66" i="3"/>
  <c r="O58" i="3"/>
  <c r="O50" i="3"/>
  <c r="O34" i="3"/>
  <c r="O26" i="3"/>
  <c r="O18" i="3"/>
  <c r="H17" i="1"/>
  <c r="I17" i="1" s="1"/>
  <c r="H53" i="3"/>
  <c r="I58" i="3"/>
  <c r="I26" i="3"/>
  <c r="H15" i="3"/>
  <c r="M15" i="3" s="1"/>
  <c r="H29" i="3"/>
  <c r="I66" i="3"/>
  <c r="I34" i="3"/>
  <c r="H55" i="3"/>
  <c r="M55" i="3" s="1"/>
  <c r="H23" i="3"/>
  <c r="M23" i="3" s="1"/>
  <c r="I64" i="3"/>
  <c r="I24" i="3"/>
  <c r="H77" i="3"/>
  <c r="H45" i="3"/>
  <c r="H13" i="3"/>
  <c r="I50" i="3"/>
  <c r="I18" i="3"/>
  <c r="I56" i="3"/>
  <c r="H71" i="3"/>
  <c r="M71" i="3" s="1"/>
  <c r="H39" i="3"/>
  <c r="M39" i="3" s="1"/>
  <c r="H5" i="3"/>
  <c r="I48" i="3"/>
  <c r="I16" i="3"/>
  <c r="H69" i="3"/>
  <c r="H37" i="3"/>
  <c r="O37" i="3" s="1"/>
  <c r="I74" i="3"/>
  <c r="I10" i="3"/>
  <c r="H47" i="3"/>
  <c r="M47" i="3" s="1"/>
  <c r="H63" i="3"/>
  <c r="M63" i="3" s="1"/>
  <c r="H31" i="3"/>
  <c r="M31" i="3" s="1"/>
  <c r="I72" i="3"/>
  <c r="I40" i="3"/>
  <c r="I8" i="3"/>
  <c r="H7" i="3"/>
  <c r="M7" i="3" s="1"/>
  <c r="H70" i="3"/>
  <c r="K70" i="3" s="1"/>
  <c r="H62" i="3"/>
  <c r="K62" i="3" s="1"/>
  <c r="H54" i="3"/>
  <c r="K54" i="3" s="1"/>
  <c r="H46" i="3"/>
  <c r="K46" i="3" s="1"/>
  <c r="H38" i="3"/>
  <c r="K38" i="3" s="1"/>
  <c r="H22" i="3"/>
  <c r="K22" i="3" s="1"/>
  <c r="H14" i="3"/>
  <c r="K14" i="3" s="1"/>
  <c r="H6" i="3"/>
  <c r="K6" i="3" s="1"/>
  <c r="I73" i="3"/>
  <c r="I57" i="3"/>
  <c r="I49" i="3"/>
  <c r="I33" i="3"/>
  <c r="I25" i="3"/>
  <c r="I17" i="3"/>
  <c r="I9" i="3"/>
  <c r="H76" i="3"/>
  <c r="M76" i="3" s="1"/>
  <c r="H68" i="3"/>
  <c r="H60" i="3"/>
  <c r="H52" i="3"/>
  <c r="M52" i="3" s="1"/>
  <c r="H44" i="3"/>
  <c r="H36" i="3"/>
  <c r="H20" i="3"/>
  <c r="H12" i="3"/>
  <c r="H4" i="3"/>
  <c r="M4" i="3" s="1"/>
  <c r="H67" i="3"/>
  <c r="O67" i="3" s="1"/>
  <c r="H59" i="3"/>
  <c r="O59" i="3" s="1"/>
  <c r="H51" i="3"/>
  <c r="O51" i="3" s="1"/>
  <c r="H43" i="3"/>
  <c r="O43" i="3" s="1"/>
  <c r="H35" i="3"/>
  <c r="O35" i="3" s="1"/>
  <c r="H19" i="3"/>
  <c r="O19" i="3" s="1"/>
  <c r="H11" i="3"/>
  <c r="O11" i="3" s="1"/>
  <c r="H3" i="3"/>
  <c r="O3" i="3" s="1"/>
  <c r="O12" i="3" l="1"/>
  <c r="K12" i="3"/>
  <c r="M18" i="1"/>
  <c r="O18" i="1"/>
  <c r="K15" i="3"/>
  <c r="K11" i="3"/>
  <c r="O20" i="3"/>
  <c r="K20" i="3"/>
  <c r="M69" i="3"/>
  <c r="K69" i="3"/>
  <c r="O15" i="3"/>
  <c r="I18" i="1"/>
  <c r="O44" i="3"/>
  <c r="K44" i="3"/>
  <c r="M45" i="3"/>
  <c r="K45" i="3"/>
  <c r="M29" i="3"/>
  <c r="K29" i="3"/>
  <c r="O45" i="3"/>
  <c r="K71" i="3"/>
  <c r="O31" i="3"/>
  <c r="M19" i="3"/>
  <c r="M38" i="3"/>
  <c r="K31" i="3"/>
  <c r="O47" i="3"/>
  <c r="K51" i="3"/>
  <c r="K63" i="3"/>
  <c r="O68" i="3"/>
  <c r="K68" i="3"/>
  <c r="O46" i="3"/>
  <c r="M62" i="3"/>
  <c r="O55" i="3"/>
  <c r="M51" i="3"/>
  <c r="O38" i="3"/>
  <c r="M14" i="3"/>
  <c r="O52" i="3"/>
  <c r="K52" i="3"/>
  <c r="M5" i="3"/>
  <c r="K5" i="3"/>
  <c r="M77" i="3"/>
  <c r="K77" i="3"/>
  <c r="K18" i="1"/>
  <c r="O5" i="3"/>
  <c r="O60" i="3"/>
  <c r="K60" i="3"/>
  <c r="O14" i="3"/>
  <c r="O22" i="3"/>
  <c r="O4" i="3"/>
  <c r="K4" i="3"/>
  <c r="O76" i="3"/>
  <c r="K76" i="3"/>
  <c r="M53" i="3"/>
  <c r="K53" i="3"/>
  <c r="O62" i="3"/>
  <c r="K59" i="3"/>
  <c r="O63" i="3"/>
  <c r="M59" i="3"/>
  <c r="M12" i="3"/>
  <c r="M22" i="3"/>
  <c r="O53" i="3"/>
  <c r="O54" i="3"/>
  <c r="M46" i="3"/>
  <c r="M37" i="3"/>
  <c r="K37" i="3"/>
  <c r="K17" i="1"/>
  <c r="O17" i="1"/>
  <c r="M17" i="1"/>
  <c r="M54" i="3"/>
  <c r="K39" i="3"/>
  <c r="O77" i="3"/>
  <c r="O36" i="3"/>
  <c r="K36" i="3"/>
  <c r="M13" i="3"/>
  <c r="K13" i="3"/>
  <c r="O29" i="3"/>
  <c r="K55" i="3"/>
  <c r="O23" i="3"/>
  <c r="M11" i="3"/>
  <c r="M6" i="3"/>
  <c r="M44" i="3"/>
  <c r="M70" i="3"/>
  <c r="K23" i="3"/>
  <c r="K67" i="3"/>
</calcChain>
</file>

<file path=xl/sharedStrings.xml><?xml version="1.0" encoding="utf-8"?>
<sst xmlns="http://schemas.openxmlformats.org/spreadsheetml/2006/main" count="284" uniqueCount="144">
  <si>
    <t>*</t>
  </si>
  <si>
    <t>ترزیق هر نوع داروی داخل عضله یا زیر جلدی (تشخیصی، درمانی و پیشگیرانه)</t>
  </si>
  <si>
    <t/>
  </si>
  <si>
    <t>ترزیق هر نوع داروی داخل شریانی</t>
  </si>
  <si>
    <t>ترزیق هر نوع داروی داخل وریدی</t>
  </si>
  <si>
    <t>تزریق عضلانی آنتی بیوتیک</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</si>
  <si>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</si>
  <si>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</si>
  <si>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</si>
  <si>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</si>
  <si>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</si>
  <si>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</si>
  <si>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</si>
  <si>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</si>
  <si>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نمونه‌برداري اندوسرويکال (پاپ اسمير) (عمل مستقل)</t>
  </si>
  <si>
    <t>كارگذاري وسيله داخل رحمي (مثل IUD)</t>
  </si>
  <si>
    <t>خارج كردن وسيله داخل رحمي (مثل IUD)</t>
  </si>
  <si>
    <t>آزمون بدون استرس جنین (NST)</t>
  </si>
  <si>
    <t>(این کد را با کدهای 502155، 502160 و502170 گزارش نگردد)</t>
  </si>
  <si>
    <t>شستشوی واژن و یا استعمال دارو برای بیماری قارچی، باکتریال یا انگلی</t>
  </si>
  <si>
    <t>کد ملی</t>
  </si>
  <si>
    <t>ویژگی</t>
  </si>
  <si>
    <t>شرح کد</t>
  </si>
  <si>
    <t>توضیحات</t>
  </si>
  <si>
    <t>جزء حرفه‌ای</t>
  </si>
  <si>
    <t>جزء فنی</t>
  </si>
  <si>
    <t>دولتی</t>
  </si>
  <si>
    <t>خصوصی</t>
  </si>
  <si>
    <t>عمومی غیر دولتی</t>
  </si>
  <si>
    <t>خیریه</t>
  </si>
  <si>
    <t xml:space="preserve">شرح خدمت </t>
  </si>
  <si>
    <t>سهم بیمار دولتی</t>
  </si>
  <si>
    <t>بخش خصوصی</t>
  </si>
  <si>
    <t>بخش خیریه و موقوفه</t>
  </si>
  <si>
    <t>بخش عمومی غیردولتی</t>
  </si>
  <si>
    <t>مبلغ کل</t>
  </si>
  <si>
    <t>سهم بیمار</t>
  </si>
  <si>
    <t>معاینه(ویزیت) پزشکان عمومی</t>
  </si>
  <si>
    <t>__</t>
  </si>
  <si>
    <t>پزشکان عمومی با سابقه بیش از پانزده سال کار بالینی</t>
  </si>
  <si>
    <t>معاینه(ویزیت) دندان پزشکان عمومی</t>
  </si>
  <si>
    <t>معاینه(ویزیت) دکتری تخصصی در علوم پایه(Ph.D) پروانه دار</t>
  </si>
  <si>
    <t>معاینه(ویزیت) پزشکان متخصص</t>
  </si>
  <si>
    <t>معاینه(ویزیت) پزشکان متخصص کودکان برای افراد با سن زیر 12 سال تمام</t>
  </si>
  <si>
    <t>معاینه(ویزیت) دندان پزشکان متخصص</t>
  </si>
  <si>
    <t>معاینه(ویزیت) دندان پزشکان متخصص کودکان برای افراد با سن زیر 12 سال تمام</t>
  </si>
  <si>
    <t>معاینه(ویزیت) پزشک عمومی دارای مدرک دکتری تخصصی در علوم پایه(MD-Ph.D)</t>
  </si>
  <si>
    <t>معاینه(ویزیت) پزشکان فوق تخصص</t>
  </si>
  <si>
    <t>معاینه(ویزیت) دوره تکمیلی تخصصی(فلوشیپ)</t>
  </si>
  <si>
    <t>معاینه(ویزیت) پزشکان فوق تخصص کودکان ، دوره تکمیلی(فلوشیپ) کودکان برای افراد با سن زیر 12 سال تمام</t>
  </si>
  <si>
    <t>معاینه(ویزیت) پزشکان متخصص روانپزشکی</t>
  </si>
  <si>
    <t>معاینه(ویزیت) پزشکان فوق تخصص روانپزشکی</t>
  </si>
  <si>
    <t>معاینه(ویزیت) دوره تکمیلی تخصصی(فلوشیپ) روانپزشکی</t>
  </si>
  <si>
    <t>معاینه(ویزیت) کارشناس ارشد پروانه دار</t>
  </si>
  <si>
    <t>معاینه(ویزیت) کارشناس پروانه دار</t>
  </si>
  <si>
    <t xml:space="preserve"> دولتی تمام وقت </t>
  </si>
  <si>
    <t xml:space="preserve"> دولتی غیر تمام وقت </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</si>
  <si>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</si>
  <si>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</si>
  <si>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</si>
  <si>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لوله‌گذاری معده و آسپیراسیون یا لاواژ و شستشوی معده برای درمان (مثلا برای سموم خورده شده)</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</si>
  <si>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</si>
  <si>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</si>
  <si>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</si>
  <si>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</si>
  <si>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</si>
  <si>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</si>
  <si>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</si>
  <si>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ادیومتری پایه و جامع شامل ادیومتری با طنین صوتی خالص از راه هوا و استخوان، ادیومتری کلامی، تعیین آستانه و تمیز کلمات</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</si>
  <si>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</si>
  <si>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</si>
  <si>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</si>
  <si>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</si>
  <si>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ECG تفسير و گزارش</t>
  </si>
  <si>
    <t>استرس اکوکاردیوگرافی (ارگومتر یک یا تردمیل یا فارماکولژیک) شامل قبل، حین و بعد با نظارت و تفسیر و گزارش پزشک</t>
  </si>
  <si>
    <t>(TDI)Tissue Doppler Imaging</t>
  </si>
  <si>
    <t>اکوکاردیوگرافی کامل در بیماری‌های مادرزادی</t>
  </si>
  <si>
    <t>اکوکارديوگرافي کامل در بيماران غيرمادرزادي</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</si>
  <si>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</si>
  <si>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</si>
  <si>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</si>
  <si>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</si>
  <si>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</si>
  <si>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</si>
  <si>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</si>
  <si>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فصد خون به هر روش 
توسط افراد صاحب صلاحیت بر اساس استانداردهای ابلاغی وزارت بهداشت، درمان و آموزش پزشکی</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</si>
  <si>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</si>
  <si>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تراشيدن يا بريدن ضايعه شاخي خوش‌خيم (مثل ميخچه و پينه )ضایعه منفرد</t>
  </si>
  <si>
    <t>(در صورتي که جنبه زيبايي داشته باشد، کد * محسوب مي‌گردد)</t>
  </si>
  <si>
    <t>تراشيدن يا بريدن ضايعه شاخي خوش‌خيم (مثل ميخچه و پينه ) بیش از یک ضایعه</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</si>
  <si>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</si>
  <si>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</si>
  <si>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</si>
  <si>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</si>
  <si>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</si>
  <si>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</si>
  <si>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</si>
  <si>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</si>
  <si>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</si>
  <si>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کشیدن بخیه تا 10 گره یا تا 10 سانتی متر توسط پزشک دیگر</t>
  </si>
  <si>
    <t>(در صورت انجام در اورژانس بیمارستان در تعهد بیمه پایه می‌باشد)</t>
  </si>
  <si>
    <t>کشیدن بخیه بیش از 10 گره یا بیش از 10 سانتمتر توسط پزشک دیگر</t>
  </si>
  <si>
    <t>شستشو و پانسمان ساده کوچک یا متوسط تا 20 سانتیمتر</t>
  </si>
  <si>
    <t>شستشو و پانسمان ساده بزرگ بیش از20 سانتیمتر</t>
  </si>
  <si>
    <t>تخريب ضايعات خوش‌خيم به هر روش؛ به ازای هر جلسه</t>
  </si>
  <si>
    <t>(در صورتی که جنبه زیبایی داشته باشد، کد * محسوب می‌گردد)</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</si>
  <si>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</si>
  <si>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</si>
  <si>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</si>
  <si>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</si>
  <si>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به‌کارگیری آتل بلند یا کوتاه پا</t>
  </si>
  <si>
    <t>باندپیچی، لگن، زانو، مچ پا و یا پا</t>
  </si>
  <si>
    <t>باندپیچی، انگشتان پا</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</si>
  <si>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</si>
  <si>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</si>
  <si>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</si>
  <si>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</si>
  <si>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</si>
  <si>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گوه برداشتن از گج کلاپ فوت</t>
  </si>
  <si>
    <t>درآوردن جسم خارجي از بینی</t>
  </si>
  <si>
    <t>کنترل خونریزی بینی، قدامی، (کوتر کردن و/یا پکینگ) هر روشی</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</si>
  <si>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</si>
  <si>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</si>
  <si>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</si>
  <si>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ختنه با استفاده از کلامپ يا وسايل ديگر يا اکسيزيون جراحي</t>
  </si>
  <si>
    <t>(کد تعديلي 63 - همراه با اين کد قابل گزارش و اخذ نمي باشد)</t>
  </si>
  <si>
    <t>نمونه برداري اندومتر با يا بدون نمونه برداري اندوسرويكال بدون دیلاتاسیون با هر روشی به عنوان مثال Pipple (عمل مستقل)</t>
  </si>
  <si>
    <t>آزمون استرس جنین با انقباض رحم</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</si>
  <si>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</si>
  <si>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سوراخ کردن هر گوش</t>
  </si>
  <si>
    <t>درآوردن سرومن سفت شده، هر گوش به هر روش (شستشوی گوش، ساکشن و ...)</t>
  </si>
  <si>
    <t>فتوتراپی ساده</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</si>
  <si>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</si>
  <si>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</si>
  <si>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</si>
  <si>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</si>
  <si>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</si>
  <si>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</si>
  <si>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</si>
  <si>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</si>
  <si>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برداشتن با یا بدون دبریدمان ناخن با یا بدون تخلیه هماتوم ناخن</t>
  </si>
  <si>
    <t>درآوردن جسم خارجی از بافت نرم</t>
  </si>
  <si>
    <t>درآوردن جسم خارجی از مجرای گوش خارجی؛ با یا بدون بیهوشی عمومی</t>
  </si>
  <si>
    <t>سهم سازمان دولتی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</si>
</sst>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2">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165" fontId="0" fillId="0" borderId="0" xfId="1" applyNumberFormat="1" applyFont="1" applyAlignment="1">
      <alignment horizontal="center" vertical="center"/>
    </xf>
    <xf numFmtId="0" fontId="0" fillId="2" borderId="0" xfId="0" applyFill="1" applyAlignment="1">
      <alignment horizontal="center" vertical="center"/>
    </xf>
    <xf numFmtId="0" fontId="2" fillId="0" borderId="0" xfId="0" applyFont="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2"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165" fontId="0" fillId="0" borderId="0" xfId="1" applyNumberFormat="1" applyFont="1" applyBorder="1" applyAlignment="1">
      <alignment horizontal="center" vertical="center"/>
    </xf>
    <xf numFmtId="165" fontId="0" fillId="0" borderId="0" xfId="0" applyNumberFormat="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3" borderId="0" xfId="0" applyFill="1" applyBorder="1" applyAlignment="1">
      <alignment horizontal="center" vertical="center" wrapText="1"/>
    </xf>
    <xf numFmtId="165" fontId="0" fillId="3" borderId="0" xfId="1" applyNumberFormat="1" applyFont="1" applyFill="1" applyBorder="1" applyAlignment="1">
      <alignment horizontal="center" vertical="center"/>
    </xf>
    <xf numFmtId="165" fontId="0" fillId="0" borderId="0" xfId="0" applyNumberFormat="1"/>
    <xf numFmtId="0" fontId="0" fillId="0" borderId="0" xfId="0" applyAlignment="1"/>
    <xf numFmtId="0" fontId="2" fillId="2" borderId="0" xfId="0" applyFont="1" applyFill="1" applyAlignment="1">
      <alignment horizontal="center" vertical="center"/>
    </xf>
    <xf numFmtId="0" fontId="2"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rightToLeft="1" tabSelected="1" workbookViewId="0"/>
  </sheetViews>
  <sheetFormatPr defaultRowHeight="15" x14ac:dyDescent="0.25"/>
  <cols>
    <col min="1" max="1" width="48" style="1" customWidth="1"/>
    <col min="2" max="2" width="17.42578125" style="1" customWidth="1"/>
    <col min="3" max="3" width="18.5703125" style="1" customWidth="1"/>
    <col min="4" max="4" width="11.5703125" style="1" bestFit="1" customWidth="1"/>
    <col min="5" max="10" width="13.28515625" style="1" bestFit="1" customWidth="1"/>
    <col min="11" max="16384" width="9.140625" style="1"/>
  </cols>
  <sheetData>
    <row r="1" spans="1:10" x14ac:dyDescent="0.25">
      <c r="A1" s="2" t="s">
        <v>30</v>
      </c>
      <c r="B1" s="2" t="s">
        <v>56</v>
      </c>
      <c r="C1" s="2" t="s">
        <v>55</v>
      </c>
      <c r="D1" s="20" t="s">
        <v>31</v>
      </c>
      <c r="E1" s="21" t="s">
        <v>32</v>
      </c>
      <c r="F1" s="21"/>
      <c r="G1" s="21" t="s">
        <v>33</v>
      </c>
      <c r="H1" s="21"/>
      <c r="I1" s="21" t="s">
        <v>34</v>
      </c>
      <c r="J1" s="21"/>
    </row>
    <row r="2" spans="1:10" x14ac:dyDescent="0.25">
      <c r="E2" s="1" t="s">
        <v>35</v>
      </c>
      <c r="F2" s="4" t="s">
        <v>36</v>
      </c>
      <c r="G2" s="1" t="s">
        <v>35</v>
      </c>
      <c r="H2" s="4" t="s">
        <v>36</v>
      </c>
      <c r="I2" s="1" t="s">
        <v>35</v>
      </c>
      <c r="J2" s="4" t="s">
        <v>36</v>
      </c>
    </row>
    <row r="3" spans="1:10" x14ac:dyDescent="0.25">
      <c r="A3" s="1" t="s">
        <v>37</v>
      </c>
      <c r="B3" s="3">
        <v>1289550</v>
      </c>
      <c r="C3" s="3" t="s">
        <v>38</v>
      </c>
      <c r="D3" s="3">
        <v>386865</v>
      </c>
      <c r="E3" s="3">
        <v>3577000</v>
      </c>
      <c r="F3" s="3">
        <v>2674315</v>
      </c>
      <c r="G3" s="3">
        <v>3242000</v>
      </c>
      <c r="H3" s="3">
        <v>2339315</v>
      </c>
      <c r="I3" s="3">
        <v>2382000</v>
      </c>
      <c r="J3" s="3">
        <v>1479315</v>
      </c>
    </row>
    <row r="4" spans="1:10" x14ac:dyDescent="0.25">
      <c r="A4" s="1" t="s">
        <v>39</v>
      </c>
      <c r="B4" s="3">
        <v>1510950</v>
      </c>
      <c r="C4" s="3" t="s">
        <v>38</v>
      </c>
      <c r="D4" s="3">
        <v>453285</v>
      </c>
      <c r="E4" s="3">
        <v>3993000</v>
      </c>
      <c r="F4" s="3">
        <v>2935335</v>
      </c>
      <c r="G4" s="3">
        <v>3658000</v>
      </c>
      <c r="H4" s="3">
        <v>2600335</v>
      </c>
      <c r="I4" s="3">
        <v>2798000</v>
      </c>
      <c r="J4" s="3">
        <v>1740335</v>
      </c>
    </row>
    <row r="5" spans="1:10" x14ac:dyDescent="0.25">
      <c r="A5" s="1" t="s">
        <v>40</v>
      </c>
      <c r="B5" s="3">
        <v>1289550</v>
      </c>
      <c r="C5" s="3" t="s">
        <v>38</v>
      </c>
      <c r="D5" s="3">
        <v>386865</v>
      </c>
      <c r="E5" s="3">
        <v>3577000</v>
      </c>
      <c r="F5" s="3">
        <v>2674315</v>
      </c>
      <c r="G5" s="3">
        <v>3242000</v>
      </c>
      <c r="H5" s="3">
        <v>2339315</v>
      </c>
      <c r="I5" s="3">
        <v>2382000</v>
      </c>
      <c r="J5" s="3">
        <v>1479315</v>
      </c>
    </row>
    <row r="6" spans="1:10" x14ac:dyDescent="0.25">
      <c r="A6" s="1" t="s">
        <v>41</v>
      </c>
      <c r="B6" s="3">
        <v>1289550</v>
      </c>
      <c r="C6" s="3">
        <v>1922000</v>
      </c>
      <c r="D6" s="3">
        <v>386865</v>
      </c>
      <c r="E6" s="3">
        <v>3577000</v>
      </c>
      <c r="F6" s="3">
        <v>2674315</v>
      </c>
      <c r="G6" s="3">
        <v>3242000</v>
      </c>
      <c r="H6" s="3">
        <v>2339315</v>
      </c>
      <c r="I6" s="3">
        <v>2382000</v>
      </c>
      <c r="J6" s="3">
        <v>1479315</v>
      </c>
    </row>
    <row r="7" spans="1:10" x14ac:dyDescent="0.25">
      <c r="A7" s="1" t="s">
        <v>42</v>
      </c>
      <c r="B7" s="3">
        <v>1794300</v>
      </c>
      <c r="C7" s="3">
        <v>2670000</v>
      </c>
      <c r="D7" s="3">
        <v>538290</v>
      </c>
      <c r="E7" s="3">
        <v>4987000</v>
      </c>
      <c r="F7" s="3">
        <v>3730990</v>
      </c>
      <c r="G7" s="3">
        <v>4518000</v>
      </c>
      <c r="H7" s="3">
        <v>3261990</v>
      </c>
      <c r="I7" s="3">
        <v>3314000</v>
      </c>
      <c r="J7" s="3">
        <v>2057990</v>
      </c>
    </row>
    <row r="8" spans="1:10" x14ac:dyDescent="0.25">
      <c r="A8" s="1" t="s">
        <v>43</v>
      </c>
      <c r="B8" s="3">
        <v>2689800</v>
      </c>
      <c r="C8" s="3">
        <v>4052000</v>
      </c>
      <c r="D8" s="3">
        <v>806940</v>
      </c>
      <c r="E8" s="3">
        <v>7362000</v>
      </c>
      <c r="F8" s="3">
        <v>5479140</v>
      </c>
      <c r="G8" s="3">
        <v>6692000</v>
      </c>
      <c r="H8" s="3">
        <v>4809140</v>
      </c>
      <c r="I8" s="3">
        <v>4972000</v>
      </c>
      <c r="J8" s="3">
        <v>3089140</v>
      </c>
    </row>
    <row r="9" spans="1:10" x14ac:dyDescent="0.25">
      <c r="A9" s="1" t="s">
        <v>44</v>
      </c>
      <c r="B9" s="3">
        <v>1794300</v>
      </c>
      <c r="C9" s="3">
        <v>2670000</v>
      </c>
      <c r="D9" s="3">
        <v>538290</v>
      </c>
      <c r="E9" s="3">
        <v>4987000</v>
      </c>
      <c r="F9" s="3">
        <v>3730990</v>
      </c>
      <c r="G9" s="3">
        <v>4518000</v>
      </c>
      <c r="H9" s="3">
        <v>3261990</v>
      </c>
      <c r="I9" s="3">
        <v>3314000</v>
      </c>
      <c r="J9" s="3">
        <v>2057990</v>
      </c>
    </row>
    <row r="10" spans="1:10" x14ac:dyDescent="0.25">
      <c r="A10" s="1" t="s">
        <v>45</v>
      </c>
      <c r="B10" s="3">
        <v>2689800</v>
      </c>
      <c r="C10" s="3">
        <v>4052000</v>
      </c>
      <c r="D10" s="3">
        <v>806940</v>
      </c>
      <c r="E10" s="3">
        <v>7362000</v>
      </c>
      <c r="F10" s="3">
        <v>5479140</v>
      </c>
      <c r="G10" s="3">
        <v>6692000</v>
      </c>
      <c r="H10" s="3">
        <v>4809140</v>
      </c>
      <c r="I10" s="3">
        <v>4972000</v>
      </c>
      <c r="J10" s="3">
        <v>3089140</v>
      </c>
    </row>
    <row r="11" spans="1:10" x14ac:dyDescent="0.25">
      <c r="A11" s="1" t="s">
        <v>46</v>
      </c>
      <c r="B11" s="3">
        <v>1794300</v>
      </c>
      <c r="C11" s="3">
        <v>2670000</v>
      </c>
      <c r="D11" s="3">
        <v>538290</v>
      </c>
      <c r="E11" s="3">
        <v>4987000</v>
      </c>
      <c r="F11" s="3">
        <v>3730990</v>
      </c>
      <c r="G11" s="3">
        <v>4518000</v>
      </c>
      <c r="H11" s="3">
        <v>3261990</v>
      </c>
      <c r="I11" s="3">
        <v>3314000</v>
      </c>
      <c r="J11" s="3">
        <v>2057990</v>
      </c>
    </row>
    <row r="12" spans="1:10" x14ac:dyDescent="0.25">
      <c r="A12" s="1" t="s">
        <v>47</v>
      </c>
      <c r="B12" s="3">
        <v>2185050</v>
      </c>
      <c r="C12" s="3">
        <v>3304000</v>
      </c>
      <c r="D12" s="3">
        <v>655515</v>
      </c>
      <c r="E12" s="3">
        <v>5952000</v>
      </c>
      <c r="F12" s="3">
        <v>4422465</v>
      </c>
      <c r="G12" s="3">
        <v>5416000</v>
      </c>
      <c r="H12" s="3">
        <v>3886465</v>
      </c>
      <c r="I12" s="3">
        <v>4040000</v>
      </c>
      <c r="J12" s="3">
        <v>2510465</v>
      </c>
    </row>
    <row r="13" spans="1:10" x14ac:dyDescent="0.25">
      <c r="A13" s="1" t="s">
        <v>48</v>
      </c>
      <c r="B13" s="3">
        <v>2185050</v>
      </c>
      <c r="C13" s="3">
        <v>3304000</v>
      </c>
      <c r="D13" s="3">
        <v>655515</v>
      </c>
      <c r="E13" s="3">
        <v>5952000</v>
      </c>
      <c r="F13" s="3">
        <v>4422465</v>
      </c>
      <c r="G13" s="3">
        <v>5416000</v>
      </c>
      <c r="H13" s="3">
        <v>3886465</v>
      </c>
      <c r="I13" s="3">
        <v>4040000</v>
      </c>
      <c r="J13" s="3">
        <v>2510465</v>
      </c>
    </row>
    <row r="14" spans="1:10" x14ac:dyDescent="0.25">
      <c r="A14" s="1" t="s">
        <v>49</v>
      </c>
      <c r="B14" s="3">
        <v>3080550</v>
      </c>
      <c r="C14" s="3">
        <v>4686000</v>
      </c>
      <c r="D14" s="3">
        <v>924165</v>
      </c>
      <c r="E14" s="3">
        <v>8327000</v>
      </c>
      <c r="F14" s="3">
        <v>6170615</v>
      </c>
      <c r="G14" s="3">
        <v>7590000</v>
      </c>
      <c r="H14" s="3">
        <v>5433615</v>
      </c>
      <c r="I14" s="3">
        <v>5698000</v>
      </c>
      <c r="J14" s="3">
        <v>3541615</v>
      </c>
    </row>
    <row r="15" spans="1:10" x14ac:dyDescent="0.25">
      <c r="A15" s="1" t="s">
        <v>50</v>
      </c>
      <c r="B15" s="3">
        <v>2185050</v>
      </c>
      <c r="C15" s="3">
        <v>3304000</v>
      </c>
      <c r="D15" s="3">
        <v>655515</v>
      </c>
      <c r="E15" s="3">
        <v>5952000</v>
      </c>
      <c r="F15" s="3">
        <v>4422465</v>
      </c>
      <c r="G15" s="3">
        <v>5416000</v>
      </c>
      <c r="H15" s="3">
        <v>3886465</v>
      </c>
      <c r="I15" s="3">
        <v>4040000</v>
      </c>
      <c r="J15" s="3">
        <v>2510465</v>
      </c>
    </row>
    <row r="16" spans="1:10" x14ac:dyDescent="0.25">
      <c r="A16" s="1" t="s">
        <v>51</v>
      </c>
      <c r="B16" s="3">
        <v>2520450</v>
      </c>
      <c r="C16" s="3">
        <v>3834000</v>
      </c>
      <c r="D16" s="3">
        <v>756135</v>
      </c>
      <c r="E16" s="3">
        <v>6813000</v>
      </c>
      <c r="F16" s="3">
        <v>5048685</v>
      </c>
      <c r="G16" s="3">
        <v>6210000</v>
      </c>
      <c r="H16" s="3">
        <v>4445685</v>
      </c>
      <c r="I16" s="3">
        <v>4662000</v>
      </c>
      <c r="J16" s="3">
        <v>2897685</v>
      </c>
    </row>
    <row r="17" spans="1:10" x14ac:dyDescent="0.25">
      <c r="A17" s="1" t="s">
        <v>52</v>
      </c>
      <c r="B17" s="3">
        <v>2520450</v>
      </c>
      <c r="C17" s="3">
        <v>3834000</v>
      </c>
      <c r="D17" s="3">
        <v>756135</v>
      </c>
      <c r="E17" s="3">
        <v>6813000</v>
      </c>
      <c r="F17" s="3">
        <v>5048685</v>
      </c>
      <c r="G17" s="3">
        <v>6210000</v>
      </c>
      <c r="H17" s="3">
        <v>4445685</v>
      </c>
      <c r="I17" s="3">
        <v>4662000</v>
      </c>
      <c r="J17" s="3">
        <v>2897685</v>
      </c>
    </row>
    <row r="18" spans="1:10" x14ac:dyDescent="0.25">
      <c r="A18" s="1" t="s">
        <v>53</v>
      </c>
      <c r="B18" s="3">
        <v>1064850</v>
      </c>
      <c r="C18" s="3" t="s">
        <v>38</v>
      </c>
      <c r="D18" s="3">
        <v>319455</v>
      </c>
      <c r="E18" s="3">
        <v>2924000</v>
      </c>
      <c r="F18" s="3">
        <v>2178605</v>
      </c>
      <c r="G18" s="3">
        <v>2656000</v>
      </c>
      <c r="H18" s="3">
        <v>1910605</v>
      </c>
      <c r="I18" s="3">
        <v>1968000</v>
      </c>
      <c r="J18" s="3">
        <v>1222605</v>
      </c>
    </row>
    <row r="19" spans="1:10" x14ac:dyDescent="0.25">
      <c r="A19" s="1" t="s">
        <v>54</v>
      </c>
      <c r="B19" s="3">
        <v>897150</v>
      </c>
      <c r="C19" s="3" t="s">
        <v>38</v>
      </c>
      <c r="D19" s="3">
        <v>269145</v>
      </c>
      <c r="E19" s="3">
        <v>2493500</v>
      </c>
      <c r="F19" s="3">
        <v>1865495</v>
      </c>
      <c r="G19" s="3">
        <v>2259000</v>
      </c>
      <c r="H19" s="3">
        <v>1630995</v>
      </c>
      <c r="I19" s="3">
        <v>1657000</v>
      </c>
      <c r="J19" s="3">
        <v>1028995</v>
      </c>
    </row>
  </sheetData>
  <mergeCells count="3">
    <mergeCell ref="E1:F1"/>
    <mergeCell ref="G1:H1"/>
    <mergeCell ref="I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rightToLeft="1" zoomScale="80" zoomScaleNormal="80" workbookViewId="0">
      <pane ySplit="1" topLeftCell="A2" activePane="bottomLeft" state="frozen"/>
      <selection pane="bottomLeft"/>
    </sheetView>
  </sheetViews>
  <sheetFormatPr defaultRowHeight="15" x14ac:dyDescent="0.25"/>
  <cols>
    <col min="1" max="2" width="9.140625" style="9"/>
    <col min="3" max="3" width="37" style="10" customWidth="1"/>
    <col min="4" max="4" width="18.85546875" style="10" customWidth="1"/>
    <col min="5" max="5" width="11.85546875" style="9" customWidth="1"/>
    <col min="6" max="6" width="9.140625" style="9"/>
    <col min="7" max="7" width="12.7109375" style="9" customWidth="1"/>
    <col min="8" max="8" width="17.28515625" style="9" customWidth="1"/>
    <col min="9" max="9" width="12.7109375" style="9" customWidth="1"/>
    <col min="10" max="11" width="12.5703125" style="9" customWidth="1"/>
    <col min="12" max="13" width="15.7109375" style="9" customWidth="1"/>
    <col min="14" max="14" width="13.140625" style="9" customWidth="1"/>
    <col min="15" max="15" width="17.7109375" style="9" customWidth="1"/>
    <col min="16" max="16384" width="9.140625" style="9"/>
  </cols>
  <sheetData>
    <row r="1" spans="1:15" ht="49.5" customHeight="1" x14ac:dyDescent="0.25">
      <c r="A1" s="6" t="s">
        <v>20</v>
      </c>
      <c r="B1" s="6" t="s">
        <v>21</v>
      </c>
      <c r="C1" s="7" t="s">
        <v>22</v>
      </c>
      <c r="D1" s="7" t="s">
        <v>23</v>
      </c>
      <c r="E1" s="6" t="s">
        <v>24</v>
      </c>
      <c r="F1" s="6" t="s">
        <v>25</v>
      </c>
      <c r="G1" s="6" t="s">
        <v>26</v>
      </c>
      <c r="H1" s="6" t="s">
        <v>143</v>
      </c>
      <c r="I1" s="8" t="s">
        <v>36</v>
      </c>
      <c r="J1" s="6" t="s">
        <v>27</v>
      </c>
      <c r="K1" s="8" t="s">
        <v>36</v>
      </c>
      <c r="L1" s="6" t="s">
        <v>28</v>
      </c>
      <c r="M1" s="8" t="s">
        <v>36</v>
      </c>
      <c r="N1" s="6" t="s">
        <v>29</v>
      </c>
      <c r="O1" s="8" t="s">
        <v>36</v>
      </c>
    </row>
    <row r="2" spans="1:15" ht="30" x14ac:dyDescent="0.25">
      <c r="A2" s="9">
        <v>900010</v>
      </c>
      <c r="B2" s="9" t="s">
        <v>0</v>
      </c>
      <c r="C2" s="10" t="s">
        <v>57</v>
      </c>
      <c r="D2" s="10" t="s">
        <v>2</v>
      </c>
      <c r="E2" s="9">
        <v>0.25</v>
      </c>
      <c r="F2" s="9">
        <v>0</v>
      </c>
      <c r="G2" s="11">
        <f>(E2*553500)+(F2*1140000)</f>
        <v>138375</v>
      </c>
      <c r="H2" s="17">
        <v>0</v>
      </c>
      <c r="I2" s="11">
        <v>138375</v>
      </c>
      <c r="J2" s="11">
        <f>(E2*1850000)+(F2*5100000)</f>
        <v>462500</v>
      </c>
      <c r="K2" s="11">
        <v>462500</v>
      </c>
      <c r="L2" s="11">
        <f>(E2*1850000)+(F2*2060000)</f>
        <v>462500</v>
      </c>
      <c r="M2" s="11">
        <v>462500</v>
      </c>
      <c r="N2" s="11">
        <f>(E2*1850000)+(F2*4340000)</f>
        <v>462500</v>
      </c>
      <c r="O2" s="9">
        <v>462500</v>
      </c>
    </row>
    <row r="3" spans="1:15" ht="75" x14ac:dyDescent="0.25">
      <c r="A3" s="9">
        <v>900015</v>
      </c>
      <c r="C3" s="10" t="s">
        <v>58</v>
      </c>
      <c r="D3" s="10" t="s">
        <v>59</v>
      </c>
      <c r="E3" s="9">
        <v>0.8</v>
      </c>
      <c r="F3" s="9">
        <v>0</v>
      </c>
      <c r="G3" s="11">
        <f t="shared" ref="G3:G66" si="0">(E3*553500)+(F3*1140000)</f>
        <v>442800</v>
      </c>
      <c r="H3" s="11">
        <f t="shared" ref="H3:H66" si="1">G3*70%</f>
        <v>309960</v>
      </c>
      <c r="I3" s="11">
        <f t="shared" ref="I3:I66" si="2">G3*30%</f>
        <v>132840</v>
      </c>
      <c r="J3" s="11">
        <f>(E3*1850000)+(F3*5100000)</f>
        <v>1480000</v>
      </c>
      <c r="K3" s="11">
        <f>J3-H3</f>
        <v>1170040</v>
      </c>
      <c r="L3" s="11">
        <f t="shared" ref="L3:L66" si="3">(E3*1850000)+(F3*2060000)</f>
        <v>1480000</v>
      </c>
      <c r="M3" s="11">
        <f>L3-H3</f>
        <v>1170040</v>
      </c>
      <c r="N3" s="11">
        <f t="shared" ref="N3:N66" si="4">(E3*1850000)+(F3*4340000)</f>
        <v>1480000</v>
      </c>
      <c r="O3" s="12">
        <f>N3-H3</f>
        <v>1170040</v>
      </c>
    </row>
    <row r="4" spans="1:15" ht="30" x14ac:dyDescent="0.25">
      <c r="A4" s="9">
        <v>900200</v>
      </c>
      <c r="C4" s="10" t="s">
        <v>60</v>
      </c>
      <c r="D4" s="10" t="s">
        <v>2</v>
      </c>
      <c r="E4" s="9">
        <v>4.4000000000000004</v>
      </c>
      <c r="F4" s="9">
        <v>0</v>
      </c>
      <c r="G4" s="11">
        <f t="shared" si="0"/>
        <v>2435400</v>
      </c>
      <c r="H4" s="11">
        <f t="shared" si="1"/>
        <v>1704780</v>
      </c>
      <c r="I4" s="11">
        <f t="shared" si="2"/>
        <v>730620</v>
      </c>
      <c r="J4" s="11">
        <f t="shared" ref="J4:J66" si="5">(E4*1850000)+(F4*5100000)</f>
        <v>8140000.0000000009</v>
      </c>
      <c r="K4" s="11">
        <f t="shared" ref="K4:K67" si="6">J4-H4</f>
        <v>6435220.0000000009</v>
      </c>
      <c r="L4" s="11">
        <f t="shared" si="3"/>
        <v>8140000.0000000009</v>
      </c>
      <c r="M4" s="11">
        <f t="shared" ref="M4:M67" si="7">L4-H4</f>
        <v>6435220.0000000009</v>
      </c>
      <c r="N4" s="11">
        <f t="shared" si="4"/>
        <v>8140000.0000000009</v>
      </c>
      <c r="O4" s="12">
        <f t="shared" ref="O4:O67" si="8">N4-H4</f>
        <v>6435220.0000000009</v>
      </c>
    </row>
    <row r="5" spans="1:15" ht="75" x14ac:dyDescent="0.25">
      <c r="A5" s="9">
        <v>900270</v>
      </c>
      <c r="C5" s="10" t="s">
        <v>61</v>
      </c>
      <c r="D5" s="10" t="s">
        <v>62</v>
      </c>
      <c r="E5" s="9">
        <v>1</v>
      </c>
      <c r="F5" s="9">
        <v>0.5</v>
      </c>
      <c r="G5" s="11">
        <f t="shared" si="0"/>
        <v>1123500</v>
      </c>
      <c r="H5" s="11">
        <f t="shared" si="1"/>
        <v>786450</v>
      </c>
      <c r="I5" s="11">
        <f t="shared" si="2"/>
        <v>337050</v>
      </c>
      <c r="J5" s="11">
        <f t="shared" si="5"/>
        <v>4400000</v>
      </c>
      <c r="K5" s="11">
        <f t="shared" si="6"/>
        <v>3613550</v>
      </c>
      <c r="L5" s="11">
        <f t="shared" si="3"/>
        <v>2880000</v>
      </c>
      <c r="M5" s="11">
        <f t="shared" si="7"/>
        <v>2093550</v>
      </c>
      <c r="N5" s="11">
        <f t="shared" si="4"/>
        <v>4020000</v>
      </c>
      <c r="O5" s="12">
        <f t="shared" si="8"/>
        <v>3233550</v>
      </c>
    </row>
    <row r="6" spans="1:15" ht="30" x14ac:dyDescent="0.25">
      <c r="A6" s="9">
        <v>900275</v>
      </c>
      <c r="C6" s="10" t="s">
        <v>63</v>
      </c>
      <c r="D6" s="10" t="s">
        <v>64</v>
      </c>
      <c r="E6" s="9">
        <v>2.2000000000000002</v>
      </c>
      <c r="F6" s="9">
        <v>1.1000000000000001</v>
      </c>
      <c r="G6" s="11">
        <f t="shared" si="0"/>
        <v>2471700</v>
      </c>
      <c r="H6" s="11">
        <f t="shared" si="1"/>
        <v>1730190</v>
      </c>
      <c r="I6" s="11">
        <f t="shared" si="2"/>
        <v>741510</v>
      </c>
      <c r="J6" s="11">
        <f t="shared" si="5"/>
        <v>9680000</v>
      </c>
      <c r="K6" s="11">
        <f t="shared" si="6"/>
        <v>7949810</v>
      </c>
      <c r="L6" s="11">
        <f t="shared" si="3"/>
        <v>6336000</v>
      </c>
      <c r="M6" s="11">
        <f t="shared" si="7"/>
        <v>4605810</v>
      </c>
      <c r="N6" s="11">
        <f t="shared" si="4"/>
        <v>8844000</v>
      </c>
      <c r="O6" s="12">
        <f t="shared" si="8"/>
        <v>7113810</v>
      </c>
    </row>
    <row r="7" spans="1:15" ht="30" x14ac:dyDescent="0.25">
      <c r="A7" s="9">
        <v>900280</v>
      </c>
      <c r="C7" s="10" t="s">
        <v>65</v>
      </c>
      <c r="D7" s="10" t="s">
        <v>2</v>
      </c>
      <c r="E7" s="9">
        <v>0.5</v>
      </c>
      <c r="F7" s="9">
        <v>0.2</v>
      </c>
      <c r="G7" s="11">
        <f t="shared" si="0"/>
        <v>504750</v>
      </c>
      <c r="H7" s="11">
        <f t="shared" si="1"/>
        <v>353325</v>
      </c>
      <c r="I7" s="11">
        <f t="shared" si="2"/>
        <v>151425</v>
      </c>
      <c r="J7" s="11">
        <f t="shared" si="5"/>
        <v>1945000</v>
      </c>
      <c r="K7" s="11">
        <f t="shared" si="6"/>
        <v>1591675</v>
      </c>
      <c r="L7" s="11">
        <f t="shared" si="3"/>
        <v>1337000</v>
      </c>
      <c r="M7" s="11">
        <f t="shared" si="7"/>
        <v>983675</v>
      </c>
      <c r="N7" s="11">
        <f t="shared" si="4"/>
        <v>1793000</v>
      </c>
      <c r="O7" s="12">
        <f t="shared" si="8"/>
        <v>1439675</v>
      </c>
    </row>
    <row r="8" spans="1:15" ht="45" x14ac:dyDescent="0.25">
      <c r="A8" s="9">
        <v>900285</v>
      </c>
      <c r="C8" s="10" t="s">
        <v>66</v>
      </c>
      <c r="D8" s="10" t="s">
        <v>2</v>
      </c>
      <c r="E8" s="9">
        <v>0.6</v>
      </c>
      <c r="F8" s="9">
        <v>0.3</v>
      </c>
      <c r="G8" s="11">
        <f t="shared" si="0"/>
        <v>674100</v>
      </c>
      <c r="H8" s="11">
        <f t="shared" si="1"/>
        <v>471869.99999999994</v>
      </c>
      <c r="I8" s="11">
        <f t="shared" si="2"/>
        <v>202230</v>
      </c>
      <c r="J8" s="11">
        <f t="shared" si="5"/>
        <v>2640000</v>
      </c>
      <c r="K8" s="11">
        <f t="shared" si="6"/>
        <v>2168130</v>
      </c>
      <c r="L8" s="11">
        <f t="shared" si="3"/>
        <v>1728000</v>
      </c>
      <c r="M8" s="11">
        <f t="shared" si="7"/>
        <v>1256130</v>
      </c>
      <c r="N8" s="11">
        <f t="shared" si="4"/>
        <v>2412000</v>
      </c>
      <c r="O8" s="12">
        <f t="shared" si="8"/>
        <v>1940130</v>
      </c>
    </row>
    <row r="9" spans="1:15" ht="30" x14ac:dyDescent="0.25">
      <c r="A9" s="9">
        <v>900290</v>
      </c>
      <c r="C9" s="10" t="s">
        <v>67</v>
      </c>
      <c r="D9" s="10" t="s">
        <v>2</v>
      </c>
      <c r="E9" s="9">
        <v>2</v>
      </c>
      <c r="F9" s="9">
        <v>1</v>
      </c>
      <c r="G9" s="11">
        <f t="shared" si="0"/>
        <v>2247000</v>
      </c>
      <c r="H9" s="11">
        <f t="shared" si="1"/>
        <v>1572900</v>
      </c>
      <c r="I9" s="11">
        <f t="shared" si="2"/>
        <v>674100</v>
      </c>
      <c r="J9" s="11">
        <f t="shared" si="5"/>
        <v>8800000</v>
      </c>
      <c r="K9" s="11">
        <f t="shared" si="6"/>
        <v>7227100</v>
      </c>
      <c r="L9" s="11">
        <f t="shared" si="3"/>
        <v>5760000</v>
      </c>
      <c r="M9" s="11">
        <f t="shared" si="7"/>
        <v>4187100</v>
      </c>
      <c r="N9" s="11">
        <f t="shared" si="4"/>
        <v>8040000</v>
      </c>
      <c r="O9" s="12">
        <f t="shared" si="8"/>
        <v>6467100</v>
      </c>
    </row>
    <row r="10" spans="1:15" ht="45" x14ac:dyDescent="0.25">
      <c r="A10" s="13">
        <v>900475</v>
      </c>
      <c r="B10" s="13"/>
      <c r="C10" s="14" t="s">
        <v>68</v>
      </c>
      <c r="D10" s="14" t="s">
        <v>2</v>
      </c>
      <c r="E10" s="13">
        <v>0.8</v>
      </c>
      <c r="F10" s="13">
        <v>0.6</v>
      </c>
      <c r="G10" s="15">
        <f>(E10*790000)+(F10*1140000)</f>
        <v>1316000</v>
      </c>
      <c r="H10" s="11">
        <f t="shared" si="1"/>
        <v>921199.99999999988</v>
      </c>
      <c r="I10" s="11">
        <f t="shared" si="2"/>
        <v>394800</v>
      </c>
      <c r="J10" s="11">
        <f t="shared" si="5"/>
        <v>4540000</v>
      </c>
      <c r="K10" s="11">
        <f t="shared" si="6"/>
        <v>3618800</v>
      </c>
      <c r="L10" s="11">
        <f t="shared" si="3"/>
        <v>2716000</v>
      </c>
      <c r="M10" s="11">
        <f t="shared" si="7"/>
        <v>1794800</v>
      </c>
      <c r="N10" s="11">
        <f t="shared" si="4"/>
        <v>4084000</v>
      </c>
      <c r="O10" s="12">
        <f t="shared" si="8"/>
        <v>3162800</v>
      </c>
    </row>
    <row r="11" spans="1:15" ht="120" x14ac:dyDescent="0.25">
      <c r="A11" s="13">
        <v>900480</v>
      </c>
      <c r="B11" s="13"/>
      <c r="C11" s="14" t="s">
        <v>69</v>
      </c>
      <c r="D11" s="14" t="s">
        <v>70</v>
      </c>
      <c r="E11" s="13">
        <v>0.5</v>
      </c>
      <c r="F11" s="13">
        <v>0.3</v>
      </c>
      <c r="G11" s="15">
        <f t="shared" ref="G11:G14" si="9">(E11*790000)+(F11*1140000)</f>
        <v>737000</v>
      </c>
      <c r="H11" s="11">
        <f t="shared" si="1"/>
        <v>515899.99999999994</v>
      </c>
      <c r="I11" s="11">
        <f t="shared" si="2"/>
        <v>221100</v>
      </c>
      <c r="J11" s="11">
        <f t="shared" si="5"/>
        <v>2455000</v>
      </c>
      <c r="K11" s="11">
        <f t="shared" si="6"/>
        <v>1939100</v>
      </c>
      <c r="L11" s="11">
        <f t="shared" si="3"/>
        <v>1543000</v>
      </c>
      <c r="M11" s="11">
        <f t="shared" si="7"/>
        <v>1027100</v>
      </c>
      <c r="N11" s="11">
        <f t="shared" si="4"/>
        <v>2227000</v>
      </c>
      <c r="O11" s="12">
        <f t="shared" si="8"/>
        <v>1711100</v>
      </c>
    </row>
    <row r="12" spans="1:15" ht="120" x14ac:dyDescent="0.25">
      <c r="A12" s="13">
        <v>900485</v>
      </c>
      <c r="B12" s="13"/>
      <c r="C12" s="14" t="s">
        <v>69</v>
      </c>
      <c r="D12" s="14" t="s">
        <v>70</v>
      </c>
      <c r="E12" s="13">
        <v>0.5</v>
      </c>
      <c r="F12" s="13">
        <v>0.2</v>
      </c>
      <c r="G12" s="15">
        <f t="shared" si="9"/>
        <v>623000</v>
      </c>
      <c r="H12" s="11">
        <f t="shared" si="1"/>
        <v>436100</v>
      </c>
      <c r="I12" s="11">
        <f t="shared" si="2"/>
        <v>186900</v>
      </c>
      <c r="J12" s="11">
        <f t="shared" si="5"/>
        <v>1945000</v>
      </c>
      <c r="K12" s="11">
        <f t="shared" si="6"/>
        <v>1508900</v>
      </c>
      <c r="L12" s="11">
        <f t="shared" si="3"/>
        <v>1337000</v>
      </c>
      <c r="M12" s="11">
        <f t="shared" si="7"/>
        <v>900900</v>
      </c>
      <c r="N12" s="11">
        <f t="shared" si="4"/>
        <v>1793000</v>
      </c>
      <c r="O12" s="12">
        <f t="shared" si="8"/>
        <v>1356900</v>
      </c>
    </row>
    <row r="13" spans="1:15" x14ac:dyDescent="0.25">
      <c r="A13" s="13">
        <v>900490</v>
      </c>
      <c r="B13" s="13"/>
      <c r="C13" s="14" t="s">
        <v>71</v>
      </c>
      <c r="D13" s="14" t="s">
        <v>2</v>
      </c>
      <c r="E13" s="13">
        <v>0.25</v>
      </c>
      <c r="F13" s="13">
        <v>0.15</v>
      </c>
      <c r="G13" s="15">
        <f t="shared" si="9"/>
        <v>368500</v>
      </c>
      <c r="H13" s="11">
        <f t="shared" si="1"/>
        <v>257949.99999999997</v>
      </c>
      <c r="I13" s="11">
        <f t="shared" si="2"/>
        <v>110550</v>
      </c>
      <c r="J13" s="11">
        <f t="shared" si="5"/>
        <v>1227500</v>
      </c>
      <c r="K13" s="11">
        <f t="shared" si="6"/>
        <v>969550</v>
      </c>
      <c r="L13" s="11">
        <f t="shared" si="3"/>
        <v>771500</v>
      </c>
      <c r="M13" s="11">
        <f t="shared" si="7"/>
        <v>513550</v>
      </c>
      <c r="N13" s="11">
        <f t="shared" si="4"/>
        <v>1113500</v>
      </c>
      <c r="O13" s="12">
        <f t="shared" si="8"/>
        <v>855550</v>
      </c>
    </row>
    <row r="14" spans="1:15" ht="30" x14ac:dyDescent="0.25">
      <c r="A14" s="13">
        <v>900495</v>
      </c>
      <c r="B14" s="13"/>
      <c r="C14" s="14" t="s">
        <v>72</v>
      </c>
      <c r="D14" s="14" t="s">
        <v>2</v>
      </c>
      <c r="E14" s="13">
        <v>1.8</v>
      </c>
      <c r="F14" s="13">
        <v>1.5</v>
      </c>
      <c r="G14" s="15">
        <f t="shared" si="9"/>
        <v>3132000</v>
      </c>
      <c r="H14" s="11">
        <f t="shared" si="1"/>
        <v>2192400</v>
      </c>
      <c r="I14" s="11">
        <f t="shared" si="2"/>
        <v>939600</v>
      </c>
      <c r="J14" s="11">
        <f t="shared" si="5"/>
        <v>10980000</v>
      </c>
      <c r="K14" s="11">
        <f t="shared" si="6"/>
        <v>8787600</v>
      </c>
      <c r="L14" s="11">
        <f t="shared" si="3"/>
        <v>6420000</v>
      </c>
      <c r="M14" s="11">
        <f t="shared" si="7"/>
        <v>4227600</v>
      </c>
      <c r="N14" s="11">
        <f t="shared" si="4"/>
        <v>9840000</v>
      </c>
      <c r="O14" s="12">
        <f t="shared" si="8"/>
        <v>7647600</v>
      </c>
    </row>
    <row r="15" spans="1:15" x14ac:dyDescent="0.25">
      <c r="A15" s="13">
        <v>900710</v>
      </c>
      <c r="B15" s="13"/>
      <c r="C15" s="14" t="s">
        <v>73</v>
      </c>
      <c r="D15" s="14" t="s">
        <v>2</v>
      </c>
      <c r="E15" s="13">
        <v>0.3</v>
      </c>
      <c r="F15" s="13">
        <v>0.7</v>
      </c>
      <c r="G15" s="15">
        <f t="shared" si="0"/>
        <v>964050</v>
      </c>
      <c r="H15" s="11">
        <f t="shared" si="1"/>
        <v>674835</v>
      </c>
      <c r="I15" s="11">
        <f t="shared" si="2"/>
        <v>289215</v>
      </c>
      <c r="J15" s="11">
        <f t="shared" si="5"/>
        <v>4125000</v>
      </c>
      <c r="K15" s="11">
        <f t="shared" si="6"/>
        <v>3450165</v>
      </c>
      <c r="L15" s="11">
        <f t="shared" si="3"/>
        <v>1997000</v>
      </c>
      <c r="M15" s="11">
        <f t="shared" si="7"/>
        <v>1322165</v>
      </c>
      <c r="N15" s="11">
        <f t="shared" si="4"/>
        <v>3593000</v>
      </c>
      <c r="O15" s="12">
        <f t="shared" si="8"/>
        <v>2918165</v>
      </c>
    </row>
    <row r="16" spans="1:15" ht="45" x14ac:dyDescent="0.25">
      <c r="A16" s="13">
        <v>900715</v>
      </c>
      <c r="B16" s="13"/>
      <c r="C16" s="14" t="s">
        <v>74</v>
      </c>
      <c r="D16" s="14" t="s">
        <v>2</v>
      </c>
      <c r="E16" s="13">
        <v>17.5</v>
      </c>
      <c r="F16" s="13">
        <v>9</v>
      </c>
      <c r="G16" s="15">
        <f t="shared" si="0"/>
        <v>19946250</v>
      </c>
      <c r="H16" s="11">
        <f t="shared" si="1"/>
        <v>13962375</v>
      </c>
      <c r="I16" s="11">
        <f t="shared" si="2"/>
        <v>5983875</v>
      </c>
      <c r="J16" s="11">
        <f t="shared" si="5"/>
        <v>78275000</v>
      </c>
      <c r="K16" s="11">
        <f t="shared" si="6"/>
        <v>64312625</v>
      </c>
      <c r="L16" s="11">
        <f t="shared" si="3"/>
        <v>50915000</v>
      </c>
      <c r="M16" s="11">
        <f t="shared" si="7"/>
        <v>36952625</v>
      </c>
      <c r="N16" s="11">
        <f t="shared" si="4"/>
        <v>71435000</v>
      </c>
      <c r="O16" s="12">
        <f t="shared" si="8"/>
        <v>57472625</v>
      </c>
    </row>
    <row r="17" spans="1:15" x14ac:dyDescent="0.25">
      <c r="A17" s="13">
        <v>900740</v>
      </c>
      <c r="B17" s="13"/>
      <c r="C17" s="14" t="s">
        <v>75</v>
      </c>
      <c r="D17" s="14" t="s">
        <v>2</v>
      </c>
      <c r="E17" s="13">
        <v>10</v>
      </c>
      <c r="F17" s="13">
        <v>4.7</v>
      </c>
      <c r="G17" s="15">
        <f t="shared" si="0"/>
        <v>10893000</v>
      </c>
      <c r="H17" s="11">
        <f t="shared" si="1"/>
        <v>7625099.9999999991</v>
      </c>
      <c r="I17" s="11">
        <f t="shared" si="2"/>
        <v>3267900</v>
      </c>
      <c r="J17" s="11">
        <f t="shared" si="5"/>
        <v>42470000</v>
      </c>
      <c r="K17" s="11">
        <f t="shared" si="6"/>
        <v>34844900</v>
      </c>
      <c r="L17" s="11">
        <f t="shared" si="3"/>
        <v>28182000</v>
      </c>
      <c r="M17" s="11">
        <f t="shared" si="7"/>
        <v>20556900</v>
      </c>
      <c r="N17" s="11">
        <f t="shared" si="4"/>
        <v>38898000</v>
      </c>
      <c r="O17" s="12">
        <f t="shared" si="8"/>
        <v>31272900</v>
      </c>
    </row>
    <row r="18" spans="1:15" x14ac:dyDescent="0.25">
      <c r="A18" s="13">
        <v>900780</v>
      </c>
      <c r="B18" s="13"/>
      <c r="C18" s="14" t="s">
        <v>76</v>
      </c>
      <c r="D18" s="14" t="s">
        <v>2</v>
      </c>
      <c r="E18" s="13">
        <v>9.5</v>
      </c>
      <c r="F18" s="13">
        <v>4.5</v>
      </c>
      <c r="G18" s="15">
        <f t="shared" si="0"/>
        <v>10388250</v>
      </c>
      <c r="H18" s="11">
        <f t="shared" si="1"/>
        <v>7271775</v>
      </c>
      <c r="I18" s="11">
        <f t="shared" si="2"/>
        <v>3116475</v>
      </c>
      <c r="J18" s="11">
        <f t="shared" si="5"/>
        <v>40525000</v>
      </c>
      <c r="K18" s="11">
        <f t="shared" si="6"/>
        <v>33253225</v>
      </c>
      <c r="L18" s="11">
        <f t="shared" si="3"/>
        <v>26845000</v>
      </c>
      <c r="M18" s="11">
        <f t="shared" si="7"/>
        <v>19573225</v>
      </c>
      <c r="N18" s="11">
        <f t="shared" si="4"/>
        <v>37105000</v>
      </c>
      <c r="O18" s="12">
        <f t="shared" si="8"/>
        <v>29833225</v>
      </c>
    </row>
    <row r="19" spans="1:15" x14ac:dyDescent="0.25">
      <c r="A19" s="13">
        <v>900785</v>
      </c>
      <c r="B19" s="13"/>
      <c r="C19" s="14" t="s">
        <v>77</v>
      </c>
      <c r="D19" s="14" t="s">
        <v>2</v>
      </c>
      <c r="E19" s="13">
        <v>5.5</v>
      </c>
      <c r="F19" s="13">
        <v>2.5</v>
      </c>
      <c r="G19" s="15">
        <f t="shared" si="0"/>
        <v>5894250</v>
      </c>
      <c r="H19" s="11">
        <f t="shared" si="1"/>
        <v>4125974.9999999995</v>
      </c>
      <c r="I19" s="11">
        <f t="shared" si="2"/>
        <v>1768275</v>
      </c>
      <c r="J19" s="11">
        <f t="shared" si="5"/>
        <v>22925000</v>
      </c>
      <c r="K19" s="11">
        <f t="shared" si="6"/>
        <v>18799025</v>
      </c>
      <c r="L19" s="11">
        <f t="shared" si="3"/>
        <v>15325000</v>
      </c>
      <c r="M19" s="11">
        <f t="shared" si="7"/>
        <v>11199025</v>
      </c>
      <c r="N19" s="11">
        <f t="shared" si="4"/>
        <v>21025000</v>
      </c>
      <c r="O19" s="12">
        <f t="shared" si="8"/>
        <v>16899025</v>
      </c>
    </row>
    <row r="20" spans="1:15" ht="60" x14ac:dyDescent="0.25">
      <c r="A20" s="13">
        <v>900800</v>
      </c>
      <c r="B20" s="13"/>
      <c r="C20" s="14" t="s">
        <v>78</v>
      </c>
      <c r="D20" s="14" t="s">
        <v>2</v>
      </c>
      <c r="E20" s="13">
        <v>3.8</v>
      </c>
      <c r="F20" s="13">
        <v>1.9</v>
      </c>
      <c r="G20" s="15">
        <f t="shared" si="0"/>
        <v>4269300</v>
      </c>
      <c r="H20" s="11">
        <f t="shared" si="1"/>
        <v>2988510</v>
      </c>
      <c r="I20" s="11">
        <f t="shared" si="2"/>
        <v>1280790</v>
      </c>
      <c r="J20" s="11">
        <f t="shared" si="5"/>
        <v>16720000</v>
      </c>
      <c r="K20" s="11">
        <f t="shared" si="6"/>
        <v>13731490</v>
      </c>
      <c r="L20" s="11">
        <f t="shared" si="3"/>
        <v>10944000</v>
      </c>
      <c r="M20" s="11">
        <f t="shared" si="7"/>
        <v>7955490</v>
      </c>
      <c r="N20" s="11">
        <f t="shared" si="4"/>
        <v>15276000</v>
      </c>
      <c r="O20" s="12">
        <f t="shared" si="8"/>
        <v>12287490</v>
      </c>
    </row>
    <row r="21" spans="1:15" ht="30" x14ac:dyDescent="0.25">
      <c r="A21" s="13">
        <v>900985</v>
      </c>
      <c r="B21" s="13"/>
      <c r="C21" s="14" t="s">
        <v>79</v>
      </c>
      <c r="D21" s="14" t="s">
        <v>2</v>
      </c>
      <c r="E21" s="13">
        <v>1</v>
      </c>
      <c r="F21" s="13">
        <v>0.5</v>
      </c>
      <c r="G21" s="15">
        <f t="shared" si="0"/>
        <v>1123500</v>
      </c>
      <c r="H21" s="11">
        <f t="shared" si="1"/>
        <v>786450</v>
      </c>
      <c r="I21" s="11">
        <f t="shared" si="2"/>
        <v>337050</v>
      </c>
      <c r="J21" s="11">
        <f t="shared" si="5"/>
        <v>4400000</v>
      </c>
      <c r="K21" s="11">
        <f t="shared" si="6"/>
        <v>3613550</v>
      </c>
      <c r="L21" s="11">
        <f t="shared" si="3"/>
        <v>2880000</v>
      </c>
      <c r="M21" s="11">
        <f t="shared" si="7"/>
        <v>2093550</v>
      </c>
      <c r="N21" s="11">
        <f t="shared" si="4"/>
        <v>4020000</v>
      </c>
      <c r="O21" s="12">
        <f t="shared" si="8"/>
        <v>3233550</v>
      </c>
    </row>
    <row r="22" spans="1:15" ht="45" x14ac:dyDescent="0.25">
      <c r="A22" s="13">
        <v>900990</v>
      </c>
      <c r="B22" s="13"/>
      <c r="C22" s="14" t="s">
        <v>80</v>
      </c>
      <c r="D22" s="14" t="s">
        <v>2</v>
      </c>
      <c r="E22" s="13">
        <v>2</v>
      </c>
      <c r="F22" s="13">
        <v>1</v>
      </c>
      <c r="G22" s="15">
        <f t="shared" si="0"/>
        <v>2247000</v>
      </c>
      <c r="H22" s="11">
        <f t="shared" si="1"/>
        <v>1572900</v>
      </c>
      <c r="I22" s="11">
        <f t="shared" si="2"/>
        <v>674100</v>
      </c>
      <c r="J22" s="11">
        <f t="shared" si="5"/>
        <v>8800000</v>
      </c>
      <c r="K22" s="11">
        <f t="shared" si="6"/>
        <v>7227100</v>
      </c>
      <c r="L22" s="11">
        <f t="shared" si="3"/>
        <v>5760000</v>
      </c>
      <c r="M22" s="11">
        <f t="shared" si="7"/>
        <v>4187100</v>
      </c>
      <c r="N22" s="11">
        <f t="shared" si="4"/>
        <v>8040000</v>
      </c>
      <c r="O22" s="12">
        <f t="shared" si="8"/>
        <v>6467100</v>
      </c>
    </row>
    <row r="23" spans="1:15" ht="75" x14ac:dyDescent="0.25">
      <c r="A23" s="13">
        <v>901010</v>
      </c>
      <c r="B23" s="13"/>
      <c r="C23" s="14" t="s">
        <v>81</v>
      </c>
      <c r="D23" s="14" t="s">
        <v>2</v>
      </c>
      <c r="E23" s="13">
        <v>4</v>
      </c>
      <c r="F23" s="13">
        <v>1.5</v>
      </c>
      <c r="G23" s="15">
        <f t="shared" si="0"/>
        <v>3924000</v>
      </c>
      <c r="H23" s="11">
        <f t="shared" si="1"/>
        <v>2746800</v>
      </c>
      <c r="I23" s="11">
        <f t="shared" si="2"/>
        <v>1177200</v>
      </c>
      <c r="J23" s="11">
        <f t="shared" si="5"/>
        <v>15050000</v>
      </c>
      <c r="K23" s="11">
        <f t="shared" si="6"/>
        <v>12303200</v>
      </c>
      <c r="L23" s="11">
        <f t="shared" si="3"/>
        <v>10490000</v>
      </c>
      <c r="M23" s="11">
        <f t="shared" si="7"/>
        <v>7743200</v>
      </c>
      <c r="N23" s="11">
        <f t="shared" si="4"/>
        <v>13910000</v>
      </c>
      <c r="O23" s="12">
        <f t="shared" si="8"/>
        <v>11163200</v>
      </c>
    </row>
    <row r="24" spans="1:15" ht="30" x14ac:dyDescent="0.25">
      <c r="A24" s="13">
        <v>901120</v>
      </c>
      <c r="B24" s="13"/>
      <c r="C24" s="14" t="s">
        <v>82</v>
      </c>
      <c r="D24" s="14" t="s">
        <v>2</v>
      </c>
      <c r="E24" s="13">
        <v>2.2000000000000002</v>
      </c>
      <c r="F24" s="13">
        <v>1.1000000000000001</v>
      </c>
      <c r="G24" s="15">
        <f t="shared" si="0"/>
        <v>2471700</v>
      </c>
      <c r="H24" s="11">
        <f t="shared" si="1"/>
        <v>1730190</v>
      </c>
      <c r="I24" s="11">
        <f t="shared" si="2"/>
        <v>741510</v>
      </c>
      <c r="J24" s="11">
        <f t="shared" si="5"/>
        <v>9680000</v>
      </c>
      <c r="K24" s="11">
        <f t="shared" si="6"/>
        <v>7949810</v>
      </c>
      <c r="L24" s="11">
        <f t="shared" si="3"/>
        <v>6336000</v>
      </c>
      <c r="M24" s="11">
        <f t="shared" si="7"/>
        <v>4605810</v>
      </c>
      <c r="N24" s="11">
        <f t="shared" si="4"/>
        <v>8844000</v>
      </c>
      <c r="O24" s="12">
        <f t="shared" si="8"/>
        <v>7113810</v>
      </c>
    </row>
    <row r="25" spans="1:15" ht="90" x14ac:dyDescent="0.25">
      <c r="A25" s="13">
        <v>901121</v>
      </c>
      <c r="B25" s="13"/>
      <c r="C25" s="14" t="s">
        <v>83</v>
      </c>
      <c r="D25" s="14" t="s">
        <v>84</v>
      </c>
      <c r="E25" s="13">
        <v>5</v>
      </c>
      <c r="F25" s="13">
        <v>4</v>
      </c>
      <c r="G25" s="15">
        <f t="shared" si="0"/>
        <v>7327500</v>
      </c>
      <c r="H25" s="11">
        <f t="shared" si="1"/>
        <v>5129250</v>
      </c>
      <c r="I25" s="11">
        <f t="shared" si="2"/>
        <v>2198250</v>
      </c>
      <c r="J25" s="11">
        <f t="shared" si="5"/>
        <v>29650000</v>
      </c>
      <c r="K25" s="11">
        <f t="shared" si="6"/>
        <v>24520750</v>
      </c>
      <c r="L25" s="11">
        <f t="shared" si="3"/>
        <v>17490000</v>
      </c>
      <c r="M25" s="11">
        <f t="shared" si="7"/>
        <v>12360750</v>
      </c>
      <c r="N25" s="11">
        <f t="shared" si="4"/>
        <v>26610000</v>
      </c>
      <c r="O25" s="12">
        <f t="shared" si="8"/>
        <v>21480750</v>
      </c>
    </row>
    <row r="26" spans="1:15" ht="165" x14ac:dyDescent="0.25">
      <c r="A26" s="13">
        <v>901790</v>
      </c>
      <c r="B26" s="13"/>
      <c r="C26" s="14" t="s">
        <v>85</v>
      </c>
      <c r="D26" s="14" t="s">
        <v>86</v>
      </c>
      <c r="E26" s="13">
        <v>3</v>
      </c>
      <c r="F26" s="13">
        <v>1</v>
      </c>
      <c r="G26" s="15">
        <f t="shared" si="0"/>
        <v>2800500</v>
      </c>
      <c r="H26" s="11">
        <f t="shared" si="1"/>
        <v>1960349.9999999998</v>
      </c>
      <c r="I26" s="11">
        <f t="shared" si="2"/>
        <v>840150</v>
      </c>
      <c r="J26" s="11">
        <f t="shared" si="5"/>
        <v>10650000</v>
      </c>
      <c r="K26" s="11">
        <f t="shared" si="6"/>
        <v>8689650</v>
      </c>
      <c r="L26" s="11">
        <f t="shared" si="3"/>
        <v>7610000</v>
      </c>
      <c r="M26" s="11">
        <f t="shared" si="7"/>
        <v>5649650</v>
      </c>
      <c r="N26" s="11">
        <f t="shared" si="4"/>
        <v>9890000</v>
      </c>
      <c r="O26" s="12">
        <f t="shared" si="8"/>
        <v>7929650</v>
      </c>
    </row>
    <row r="27" spans="1:15" ht="45" x14ac:dyDescent="0.25">
      <c r="A27" s="13">
        <v>100085</v>
      </c>
      <c r="B27" s="13"/>
      <c r="C27" s="14" t="s">
        <v>87</v>
      </c>
      <c r="D27" s="16" t="s">
        <v>88</v>
      </c>
      <c r="E27" s="13">
        <v>2</v>
      </c>
      <c r="F27" s="13">
        <v>0</v>
      </c>
      <c r="G27" s="15">
        <f t="shared" si="0"/>
        <v>1107000</v>
      </c>
      <c r="H27" s="17">
        <v>0</v>
      </c>
      <c r="I27" s="11">
        <v>1107000</v>
      </c>
      <c r="J27" s="11">
        <f t="shared" si="5"/>
        <v>3700000</v>
      </c>
      <c r="K27" s="11">
        <f t="shared" si="6"/>
        <v>3700000</v>
      </c>
      <c r="L27" s="11">
        <f t="shared" si="3"/>
        <v>3700000</v>
      </c>
      <c r="M27" s="11">
        <f t="shared" si="7"/>
        <v>3700000</v>
      </c>
      <c r="N27" s="11">
        <f t="shared" si="4"/>
        <v>3700000</v>
      </c>
      <c r="O27" s="12">
        <f t="shared" si="8"/>
        <v>3700000</v>
      </c>
    </row>
    <row r="28" spans="1:15" ht="45" x14ac:dyDescent="0.25">
      <c r="A28" s="13">
        <v>100087</v>
      </c>
      <c r="B28" s="13"/>
      <c r="C28" s="14" t="s">
        <v>89</v>
      </c>
      <c r="D28" s="16" t="s">
        <v>88</v>
      </c>
      <c r="E28" s="13">
        <v>3</v>
      </c>
      <c r="F28" s="13">
        <v>0</v>
      </c>
      <c r="G28" s="15">
        <f t="shared" si="0"/>
        <v>1660500</v>
      </c>
      <c r="H28" s="17">
        <v>0</v>
      </c>
      <c r="I28" s="11">
        <v>1660500</v>
      </c>
      <c r="J28" s="11">
        <f t="shared" si="5"/>
        <v>5550000</v>
      </c>
      <c r="K28" s="11">
        <f t="shared" si="6"/>
        <v>5550000</v>
      </c>
      <c r="L28" s="11">
        <f t="shared" si="3"/>
        <v>5550000</v>
      </c>
      <c r="M28" s="11">
        <f t="shared" si="7"/>
        <v>5550000</v>
      </c>
      <c r="N28" s="11">
        <f t="shared" si="4"/>
        <v>5550000</v>
      </c>
      <c r="O28" s="12">
        <f t="shared" si="8"/>
        <v>5550000</v>
      </c>
    </row>
    <row r="29" spans="1:15" ht="30" x14ac:dyDescent="0.25">
      <c r="A29" s="13">
        <v>100090</v>
      </c>
      <c r="B29" s="13"/>
      <c r="C29" s="14" t="s">
        <v>90</v>
      </c>
      <c r="D29" s="14" t="s">
        <v>2</v>
      </c>
      <c r="E29" s="13">
        <v>6</v>
      </c>
      <c r="F29" s="13">
        <v>0</v>
      </c>
      <c r="G29" s="15">
        <f t="shared" si="0"/>
        <v>3321000</v>
      </c>
      <c r="H29" s="11">
        <f t="shared" si="1"/>
        <v>2324700</v>
      </c>
      <c r="I29" s="11">
        <f t="shared" si="2"/>
        <v>996300</v>
      </c>
      <c r="J29" s="11">
        <f t="shared" si="5"/>
        <v>11100000</v>
      </c>
      <c r="K29" s="11">
        <f t="shared" si="6"/>
        <v>8775300</v>
      </c>
      <c r="L29" s="11">
        <f t="shared" si="3"/>
        <v>11100000</v>
      </c>
      <c r="M29" s="11">
        <f t="shared" si="7"/>
        <v>8775300</v>
      </c>
      <c r="N29" s="11">
        <f t="shared" si="4"/>
        <v>11100000</v>
      </c>
      <c r="O29" s="12">
        <f t="shared" si="8"/>
        <v>8775300</v>
      </c>
    </row>
    <row r="30" spans="1:15" x14ac:dyDescent="0.25">
      <c r="A30" s="13">
        <v>100092</v>
      </c>
      <c r="B30" s="13" t="s">
        <v>0</v>
      </c>
      <c r="C30" s="14" t="s">
        <v>91</v>
      </c>
      <c r="D30" s="14" t="s">
        <v>2</v>
      </c>
      <c r="E30" s="13">
        <v>3</v>
      </c>
      <c r="F30" s="13">
        <v>1.5</v>
      </c>
      <c r="G30" s="15">
        <f t="shared" si="0"/>
        <v>3370500</v>
      </c>
      <c r="H30" s="17">
        <v>0</v>
      </c>
      <c r="I30" s="11">
        <v>3370500</v>
      </c>
      <c r="J30" s="11">
        <f t="shared" si="5"/>
        <v>13200000</v>
      </c>
      <c r="K30" s="11">
        <f t="shared" si="6"/>
        <v>13200000</v>
      </c>
      <c r="L30" s="11">
        <f t="shared" si="3"/>
        <v>8640000</v>
      </c>
      <c r="M30" s="11">
        <f t="shared" si="7"/>
        <v>8640000</v>
      </c>
      <c r="N30" s="11">
        <f t="shared" si="4"/>
        <v>12060000</v>
      </c>
      <c r="O30" s="12">
        <f t="shared" si="8"/>
        <v>12060000</v>
      </c>
    </row>
    <row r="31" spans="1:15" ht="45" x14ac:dyDescent="0.25">
      <c r="A31" s="13">
        <v>100095</v>
      </c>
      <c r="B31" s="13"/>
      <c r="C31" s="14" t="s">
        <v>92</v>
      </c>
      <c r="D31" s="14" t="s">
        <v>2</v>
      </c>
      <c r="E31" s="13">
        <v>5</v>
      </c>
      <c r="F31" s="13">
        <v>0</v>
      </c>
      <c r="G31" s="15">
        <f t="shared" si="0"/>
        <v>2767500</v>
      </c>
      <c r="H31" s="11">
        <f t="shared" si="1"/>
        <v>1937249.9999999998</v>
      </c>
      <c r="I31" s="11">
        <f t="shared" si="2"/>
        <v>830250</v>
      </c>
      <c r="J31" s="11">
        <f t="shared" si="5"/>
        <v>9250000</v>
      </c>
      <c r="K31" s="11">
        <f t="shared" si="6"/>
        <v>7312750</v>
      </c>
      <c r="L31" s="11">
        <f t="shared" si="3"/>
        <v>9250000</v>
      </c>
      <c r="M31" s="11">
        <f t="shared" si="7"/>
        <v>7312750</v>
      </c>
      <c r="N31" s="11">
        <f t="shared" si="4"/>
        <v>9250000</v>
      </c>
      <c r="O31" s="12">
        <f t="shared" si="8"/>
        <v>7312750</v>
      </c>
    </row>
    <row r="32" spans="1:15" x14ac:dyDescent="0.25">
      <c r="A32" s="13">
        <v>100212</v>
      </c>
      <c r="B32" s="13" t="s">
        <v>0</v>
      </c>
      <c r="C32" s="14" t="s">
        <v>93</v>
      </c>
      <c r="D32" s="14" t="s">
        <v>2</v>
      </c>
      <c r="E32" s="13">
        <v>2</v>
      </c>
      <c r="F32" s="13">
        <v>0</v>
      </c>
      <c r="G32" s="15">
        <f t="shared" si="0"/>
        <v>1107000</v>
      </c>
      <c r="H32" s="17">
        <v>0</v>
      </c>
      <c r="I32" s="11">
        <v>1107000</v>
      </c>
      <c r="J32" s="11">
        <f t="shared" si="5"/>
        <v>3700000</v>
      </c>
      <c r="K32" s="11">
        <f t="shared" si="6"/>
        <v>3700000</v>
      </c>
      <c r="L32" s="11">
        <f t="shared" si="3"/>
        <v>3700000</v>
      </c>
      <c r="M32" s="11">
        <f t="shared" si="7"/>
        <v>3700000</v>
      </c>
      <c r="N32" s="11">
        <f t="shared" si="4"/>
        <v>3700000</v>
      </c>
      <c r="O32" s="12">
        <f t="shared" si="8"/>
        <v>3700000</v>
      </c>
    </row>
    <row r="33" spans="1:15" ht="45" x14ac:dyDescent="0.25">
      <c r="A33" s="13">
        <v>100215</v>
      </c>
      <c r="B33" s="13"/>
      <c r="C33" s="14" t="s">
        <v>94</v>
      </c>
      <c r="D33" s="14" t="s">
        <v>2</v>
      </c>
      <c r="E33" s="13">
        <v>5</v>
      </c>
      <c r="F33" s="13">
        <v>0</v>
      </c>
      <c r="G33" s="15">
        <f t="shared" si="0"/>
        <v>2767500</v>
      </c>
      <c r="H33" s="11">
        <f t="shared" si="1"/>
        <v>1937249.9999999998</v>
      </c>
      <c r="I33" s="11">
        <f t="shared" si="2"/>
        <v>830250</v>
      </c>
      <c r="J33" s="11">
        <f t="shared" si="5"/>
        <v>9250000</v>
      </c>
      <c r="K33" s="11">
        <f t="shared" si="6"/>
        <v>7312750</v>
      </c>
      <c r="L33" s="11">
        <f t="shared" si="3"/>
        <v>9250000</v>
      </c>
      <c r="M33" s="11">
        <f t="shared" si="7"/>
        <v>7312750</v>
      </c>
      <c r="N33" s="11">
        <f t="shared" si="4"/>
        <v>9250000</v>
      </c>
      <c r="O33" s="12">
        <f t="shared" si="8"/>
        <v>7312750</v>
      </c>
    </row>
    <row r="34" spans="1:15" ht="60" x14ac:dyDescent="0.25">
      <c r="A34" s="13">
        <v>100220</v>
      </c>
      <c r="B34" s="13" t="s">
        <v>95</v>
      </c>
      <c r="C34" s="14" t="s">
        <v>96</v>
      </c>
      <c r="D34" s="14" t="s">
        <v>2</v>
      </c>
      <c r="E34" s="13">
        <v>3</v>
      </c>
      <c r="F34" s="13">
        <v>0</v>
      </c>
      <c r="G34" s="15">
        <f t="shared" si="0"/>
        <v>1660500</v>
      </c>
      <c r="H34" s="11">
        <f t="shared" si="1"/>
        <v>1162350</v>
      </c>
      <c r="I34" s="11">
        <f t="shared" si="2"/>
        <v>498150</v>
      </c>
      <c r="J34" s="11">
        <f t="shared" si="5"/>
        <v>5550000</v>
      </c>
      <c r="K34" s="11">
        <f t="shared" si="6"/>
        <v>4387650</v>
      </c>
      <c r="L34" s="11">
        <f t="shared" si="3"/>
        <v>5550000</v>
      </c>
      <c r="M34" s="11">
        <f t="shared" si="7"/>
        <v>4387650</v>
      </c>
      <c r="N34" s="11">
        <f t="shared" si="4"/>
        <v>5550000</v>
      </c>
      <c r="O34" s="12">
        <f t="shared" si="8"/>
        <v>4387650</v>
      </c>
    </row>
    <row r="35" spans="1:15" ht="45" x14ac:dyDescent="0.25">
      <c r="A35" s="13">
        <v>100225</v>
      </c>
      <c r="B35" s="13"/>
      <c r="C35" s="14" t="s">
        <v>97</v>
      </c>
      <c r="D35" s="14" t="s">
        <v>2</v>
      </c>
      <c r="E35" s="13">
        <v>6</v>
      </c>
      <c r="F35" s="13">
        <v>0</v>
      </c>
      <c r="G35" s="15">
        <f t="shared" si="0"/>
        <v>3321000</v>
      </c>
      <c r="H35" s="11">
        <f t="shared" si="1"/>
        <v>2324700</v>
      </c>
      <c r="I35" s="11">
        <f t="shared" si="2"/>
        <v>996300</v>
      </c>
      <c r="J35" s="11">
        <f t="shared" si="5"/>
        <v>11100000</v>
      </c>
      <c r="K35" s="11">
        <f t="shared" si="6"/>
        <v>8775300</v>
      </c>
      <c r="L35" s="11">
        <f t="shared" si="3"/>
        <v>11100000</v>
      </c>
      <c r="M35" s="11">
        <f t="shared" si="7"/>
        <v>8775300</v>
      </c>
      <c r="N35" s="11">
        <f t="shared" si="4"/>
        <v>11100000</v>
      </c>
      <c r="O35" s="12">
        <f t="shared" si="8"/>
        <v>8775300</v>
      </c>
    </row>
    <row r="36" spans="1:15" ht="45" x14ac:dyDescent="0.25">
      <c r="A36" s="13">
        <v>100230</v>
      </c>
      <c r="B36" s="13" t="s">
        <v>95</v>
      </c>
      <c r="C36" s="14" t="s">
        <v>98</v>
      </c>
      <c r="D36" s="14" t="s">
        <v>2</v>
      </c>
      <c r="E36" s="13">
        <v>3</v>
      </c>
      <c r="F36" s="13">
        <v>0</v>
      </c>
      <c r="G36" s="15">
        <f t="shared" si="0"/>
        <v>1660500</v>
      </c>
      <c r="H36" s="11">
        <f t="shared" si="1"/>
        <v>1162350</v>
      </c>
      <c r="I36" s="11">
        <f t="shared" si="2"/>
        <v>498150</v>
      </c>
      <c r="J36" s="11">
        <f t="shared" si="5"/>
        <v>5550000</v>
      </c>
      <c r="K36" s="11">
        <f t="shared" si="6"/>
        <v>4387650</v>
      </c>
      <c r="L36" s="11">
        <f t="shared" si="3"/>
        <v>5550000</v>
      </c>
      <c r="M36" s="11">
        <f t="shared" si="7"/>
        <v>4387650</v>
      </c>
      <c r="N36" s="11">
        <f t="shared" si="4"/>
        <v>5550000</v>
      </c>
      <c r="O36" s="12">
        <f t="shared" si="8"/>
        <v>4387650</v>
      </c>
    </row>
    <row r="37" spans="1:15" ht="45" x14ac:dyDescent="0.25">
      <c r="A37" s="13">
        <v>100506</v>
      </c>
      <c r="B37" s="13"/>
      <c r="C37" s="14" t="s">
        <v>99</v>
      </c>
      <c r="D37" s="14" t="s">
        <v>100</v>
      </c>
      <c r="E37" s="13">
        <v>2</v>
      </c>
      <c r="F37" s="13">
        <v>0</v>
      </c>
      <c r="G37" s="15">
        <f t="shared" si="0"/>
        <v>1107000</v>
      </c>
      <c r="H37" s="11">
        <f t="shared" si="1"/>
        <v>774900</v>
      </c>
      <c r="I37" s="11">
        <f t="shared" si="2"/>
        <v>332100</v>
      </c>
      <c r="J37" s="11">
        <f t="shared" si="5"/>
        <v>3700000</v>
      </c>
      <c r="K37" s="11">
        <f t="shared" si="6"/>
        <v>2925100</v>
      </c>
      <c r="L37" s="11">
        <f t="shared" si="3"/>
        <v>3700000</v>
      </c>
      <c r="M37" s="11">
        <f t="shared" si="7"/>
        <v>2925100</v>
      </c>
      <c r="N37" s="11">
        <f t="shared" si="4"/>
        <v>3700000</v>
      </c>
      <c r="O37" s="12">
        <f t="shared" si="8"/>
        <v>2925100</v>
      </c>
    </row>
    <row r="38" spans="1:15" ht="45" x14ac:dyDescent="0.25">
      <c r="A38" s="13">
        <v>100507</v>
      </c>
      <c r="B38" s="13"/>
      <c r="C38" s="14" t="s">
        <v>101</v>
      </c>
      <c r="D38" s="14" t="s">
        <v>100</v>
      </c>
      <c r="E38" s="13">
        <v>2</v>
      </c>
      <c r="F38" s="13">
        <v>0</v>
      </c>
      <c r="G38" s="15">
        <f t="shared" si="0"/>
        <v>1107000</v>
      </c>
      <c r="H38" s="11">
        <f t="shared" si="1"/>
        <v>774900</v>
      </c>
      <c r="I38" s="11">
        <f t="shared" si="2"/>
        <v>332100</v>
      </c>
      <c r="J38" s="11">
        <f t="shared" si="5"/>
        <v>3700000</v>
      </c>
      <c r="K38" s="11">
        <f t="shared" si="6"/>
        <v>2925100</v>
      </c>
      <c r="L38" s="11">
        <f t="shared" si="3"/>
        <v>3700000</v>
      </c>
      <c r="M38" s="11">
        <f t="shared" si="7"/>
        <v>2925100</v>
      </c>
      <c r="N38" s="11">
        <f t="shared" si="4"/>
        <v>3700000</v>
      </c>
      <c r="O38" s="12">
        <f t="shared" si="8"/>
        <v>2925100</v>
      </c>
    </row>
    <row r="39" spans="1:15" ht="45" x14ac:dyDescent="0.25">
      <c r="A39" s="13">
        <v>100511</v>
      </c>
      <c r="B39" s="13"/>
      <c r="C39" s="14" t="s">
        <v>102</v>
      </c>
      <c r="D39" s="14" t="s">
        <v>100</v>
      </c>
      <c r="E39" s="13">
        <v>1</v>
      </c>
      <c r="F39" s="13">
        <v>0</v>
      </c>
      <c r="G39" s="15">
        <f t="shared" si="0"/>
        <v>553500</v>
      </c>
      <c r="H39" s="11">
        <f t="shared" si="1"/>
        <v>387450</v>
      </c>
      <c r="I39" s="11">
        <f t="shared" si="2"/>
        <v>166050</v>
      </c>
      <c r="J39" s="11">
        <f t="shared" si="5"/>
        <v>1850000</v>
      </c>
      <c r="K39" s="11">
        <f t="shared" si="6"/>
        <v>1462550</v>
      </c>
      <c r="L39" s="11">
        <f t="shared" si="3"/>
        <v>1850000</v>
      </c>
      <c r="M39" s="11">
        <f t="shared" si="7"/>
        <v>1462550</v>
      </c>
      <c r="N39" s="11">
        <f t="shared" si="4"/>
        <v>1850000</v>
      </c>
      <c r="O39" s="12">
        <f t="shared" si="8"/>
        <v>1462550</v>
      </c>
    </row>
    <row r="40" spans="1:15" ht="45" x14ac:dyDescent="0.25">
      <c r="A40" s="13">
        <v>100512</v>
      </c>
      <c r="B40" s="13"/>
      <c r="C40" s="14" t="s">
        <v>103</v>
      </c>
      <c r="D40" s="14" t="s">
        <v>100</v>
      </c>
      <c r="E40" s="13">
        <v>2</v>
      </c>
      <c r="F40" s="13">
        <v>0</v>
      </c>
      <c r="G40" s="15">
        <f t="shared" si="0"/>
        <v>1107000</v>
      </c>
      <c r="H40" s="11">
        <f t="shared" si="1"/>
        <v>774900</v>
      </c>
      <c r="I40" s="11">
        <f t="shared" si="2"/>
        <v>332100</v>
      </c>
      <c r="J40" s="11">
        <f t="shared" si="5"/>
        <v>3700000</v>
      </c>
      <c r="K40" s="11">
        <f t="shared" si="6"/>
        <v>2925100</v>
      </c>
      <c r="L40" s="11">
        <f t="shared" si="3"/>
        <v>3700000</v>
      </c>
      <c r="M40" s="11">
        <f t="shared" si="7"/>
        <v>2925100</v>
      </c>
      <c r="N40" s="11">
        <f t="shared" si="4"/>
        <v>3700000</v>
      </c>
      <c r="O40" s="12">
        <f t="shared" si="8"/>
        <v>2925100</v>
      </c>
    </row>
    <row r="41" spans="1:15" ht="45" x14ac:dyDescent="0.25">
      <c r="A41" s="13">
        <v>100575</v>
      </c>
      <c r="B41" s="13"/>
      <c r="C41" s="14" t="s">
        <v>104</v>
      </c>
      <c r="D41" s="16" t="s">
        <v>105</v>
      </c>
      <c r="E41" s="13">
        <v>6</v>
      </c>
      <c r="F41" s="13">
        <v>1.5</v>
      </c>
      <c r="G41" s="15">
        <f t="shared" si="0"/>
        <v>5031000</v>
      </c>
      <c r="H41" s="17">
        <v>0</v>
      </c>
      <c r="I41" s="11">
        <v>5031000</v>
      </c>
      <c r="J41" s="11">
        <f t="shared" si="5"/>
        <v>18750000</v>
      </c>
      <c r="K41" s="11">
        <f t="shared" si="6"/>
        <v>18750000</v>
      </c>
      <c r="L41" s="11">
        <f t="shared" si="3"/>
        <v>14190000</v>
      </c>
      <c r="M41" s="11">
        <f t="shared" si="7"/>
        <v>14190000</v>
      </c>
      <c r="N41" s="11">
        <f t="shared" si="4"/>
        <v>17610000</v>
      </c>
      <c r="O41" s="12">
        <f t="shared" si="8"/>
        <v>17610000</v>
      </c>
    </row>
    <row r="42" spans="1:15" ht="60" x14ac:dyDescent="0.25">
      <c r="A42" s="13">
        <v>100595</v>
      </c>
      <c r="B42" s="13" t="s">
        <v>0</v>
      </c>
      <c r="C42" s="14" t="s">
        <v>106</v>
      </c>
      <c r="D42" s="14" t="s">
        <v>107</v>
      </c>
      <c r="E42" s="13">
        <v>4</v>
      </c>
      <c r="F42" s="13">
        <v>1.7</v>
      </c>
      <c r="G42" s="15">
        <f t="shared" si="0"/>
        <v>4152000</v>
      </c>
      <c r="H42" s="17">
        <v>0</v>
      </c>
      <c r="I42" s="11">
        <v>4152000</v>
      </c>
      <c r="J42" s="11">
        <f t="shared" si="5"/>
        <v>16070000</v>
      </c>
      <c r="K42" s="11">
        <f t="shared" si="6"/>
        <v>16070000</v>
      </c>
      <c r="L42" s="11">
        <f t="shared" si="3"/>
        <v>10902000</v>
      </c>
      <c r="M42" s="11">
        <f t="shared" si="7"/>
        <v>10902000</v>
      </c>
      <c r="N42" s="11">
        <f t="shared" si="4"/>
        <v>14778000</v>
      </c>
      <c r="O42" s="12">
        <f t="shared" si="8"/>
        <v>14778000</v>
      </c>
    </row>
    <row r="43" spans="1:15" ht="75" x14ac:dyDescent="0.25">
      <c r="A43" s="13">
        <v>100600</v>
      </c>
      <c r="B43" s="13"/>
      <c r="C43" s="14" t="s">
        <v>108</v>
      </c>
      <c r="D43" s="14" t="s">
        <v>109</v>
      </c>
      <c r="E43" s="13">
        <v>4</v>
      </c>
      <c r="F43" s="13">
        <v>0</v>
      </c>
      <c r="G43" s="15">
        <f t="shared" si="0"/>
        <v>2214000</v>
      </c>
      <c r="H43" s="11">
        <f t="shared" si="1"/>
        <v>1549800</v>
      </c>
      <c r="I43" s="11">
        <f t="shared" si="2"/>
        <v>664200</v>
      </c>
      <c r="J43" s="11">
        <f t="shared" si="5"/>
        <v>7400000</v>
      </c>
      <c r="K43" s="11">
        <f t="shared" si="6"/>
        <v>5850200</v>
      </c>
      <c r="L43" s="11">
        <f t="shared" si="3"/>
        <v>7400000</v>
      </c>
      <c r="M43" s="11">
        <f t="shared" si="7"/>
        <v>5850200</v>
      </c>
      <c r="N43" s="11">
        <f t="shared" si="4"/>
        <v>7400000</v>
      </c>
      <c r="O43" s="12">
        <f t="shared" si="8"/>
        <v>5850200</v>
      </c>
    </row>
    <row r="44" spans="1:15" x14ac:dyDescent="0.25">
      <c r="A44" s="13">
        <v>204600</v>
      </c>
      <c r="B44" s="13"/>
      <c r="C44" s="14" t="s">
        <v>110</v>
      </c>
      <c r="D44" s="14" t="s">
        <v>2</v>
      </c>
      <c r="E44" s="13">
        <v>3</v>
      </c>
      <c r="F44" s="13">
        <v>0</v>
      </c>
      <c r="G44" s="15">
        <f t="shared" si="0"/>
        <v>1660500</v>
      </c>
      <c r="H44" s="11">
        <f t="shared" si="1"/>
        <v>1162350</v>
      </c>
      <c r="I44" s="11">
        <f t="shared" si="2"/>
        <v>498150</v>
      </c>
      <c r="J44" s="11">
        <f t="shared" si="5"/>
        <v>5550000</v>
      </c>
      <c r="K44" s="11">
        <f t="shared" si="6"/>
        <v>4387650</v>
      </c>
      <c r="L44" s="11">
        <f t="shared" si="3"/>
        <v>5550000</v>
      </c>
      <c r="M44" s="11">
        <f t="shared" si="7"/>
        <v>4387650</v>
      </c>
      <c r="N44" s="11">
        <f t="shared" si="4"/>
        <v>5550000</v>
      </c>
      <c r="O44" s="12">
        <f t="shared" si="8"/>
        <v>4387650</v>
      </c>
    </row>
    <row r="45" spans="1:15" x14ac:dyDescent="0.25">
      <c r="A45" s="13">
        <v>204605</v>
      </c>
      <c r="B45" s="13"/>
      <c r="C45" s="14" t="s">
        <v>111</v>
      </c>
      <c r="D45" s="14" t="s">
        <v>2</v>
      </c>
      <c r="E45" s="13">
        <v>2</v>
      </c>
      <c r="F45" s="13">
        <v>0</v>
      </c>
      <c r="G45" s="15">
        <f t="shared" si="0"/>
        <v>1107000</v>
      </c>
      <c r="H45" s="11">
        <f t="shared" si="1"/>
        <v>774900</v>
      </c>
      <c r="I45" s="11">
        <f t="shared" si="2"/>
        <v>332100</v>
      </c>
      <c r="J45" s="11">
        <f t="shared" si="5"/>
        <v>3700000</v>
      </c>
      <c r="K45" s="11">
        <f t="shared" si="6"/>
        <v>2925100</v>
      </c>
      <c r="L45" s="11">
        <f t="shared" si="3"/>
        <v>3700000</v>
      </c>
      <c r="M45" s="11">
        <f t="shared" si="7"/>
        <v>2925100</v>
      </c>
      <c r="N45" s="11">
        <f t="shared" si="4"/>
        <v>3700000</v>
      </c>
      <c r="O45" s="12">
        <f t="shared" si="8"/>
        <v>2925100</v>
      </c>
    </row>
    <row r="46" spans="1:15" x14ac:dyDescent="0.25">
      <c r="A46" s="13">
        <v>204610</v>
      </c>
      <c r="B46" s="13"/>
      <c r="C46" s="14" t="s">
        <v>112</v>
      </c>
      <c r="D46" s="14" t="s">
        <v>2</v>
      </c>
      <c r="E46" s="13">
        <v>2</v>
      </c>
      <c r="F46" s="13">
        <v>0</v>
      </c>
      <c r="G46" s="15">
        <f t="shared" si="0"/>
        <v>1107000</v>
      </c>
      <c r="H46" s="11">
        <f t="shared" si="1"/>
        <v>774900</v>
      </c>
      <c r="I46" s="11">
        <f t="shared" si="2"/>
        <v>332100</v>
      </c>
      <c r="J46" s="11">
        <f t="shared" si="5"/>
        <v>3700000</v>
      </c>
      <c r="K46" s="11">
        <f t="shared" si="6"/>
        <v>2925100</v>
      </c>
      <c r="L46" s="11">
        <f t="shared" si="3"/>
        <v>3700000</v>
      </c>
      <c r="M46" s="11">
        <f t="shared" si="7"/>
        <v>2925100</v>
      </c>
      <c r="N46" s="11">
        <f t="shared" si="4"/>
        <v>3700000</v>
      </c>
      <c r="O46" s="12">
        <f t="shared" si="8"/>
        <v>2925100</v>
      </c>
    </row>
    <row r="47" spans="1:15" ht="30" x14ac:dyDescent="0.25">
      <c r="A47" s="13">
        <v>204625</v>
      </c>
      <c r="B47" s="13"/>
      <c r="C47" s="14" t="s">
        <v>113</v>
      </c>
      <c r="D47" s="14" t="s">
        <v>2</v>
      </c>
      <c r="E47" s="13">
        <v>3</v>
      </c>
      <c r="F47" s="13">
        <v>0</v>
      </c>
      <c r="G47" s="15">
        <f t="shared" si="0"/>
        <v>1660500</v>
      </c>
      <c r="H47" s="11">
        <f t="shared" si="1"/>
        <v>1162350</v>
      </c>
      <c r="I47" s="11">
        <f t="shared" si="2"/>
        <v>498150</v>
      </c>
      <c r="J47" s="11">
        <f t="shared" si="5"/>
        <v>5550000</v>
      </c>
      <c r="K47" s="11">
        <f t="shared" si="6"/>
        <v>4387650</v>
      </c>
      <c r="L47" s="11">
        <f t="shared" si="3"/>
        <v>5550000</v>
      </c>
      <c r="M47" s="11">
        <f t="shared" si="7"/>
        <v>4387650</v>
      </c>
      <c r="N47" s="11">
        <f t="shared" si="4"/>
        <v>5550000</v>
      </c>
      <c r="O47" s="12">
        <f t="shared" si="8"/>
        <v>4387650</v>
      </c>
    </row>
    <row r="48" spans="1:15" x14ac:dyDescent="0.25">
      <c r="A48" s="13">
        <v>204630</v>
      </c>
      <c r="B48" s="13"/>
      <c r="C48" s="14" t="s">
        <v>114</v>
      </c>
      <c r="D48" s="14" t="s">
        <v>2</v>
      </c>
      <c r="E48" s="13">
        <v>3</v>
      </c>
      <c r="F48" s="13">
        <v>0</v>
      </c>
      <c r="G48" s="15">
        <f t="shared" si="0"/>
        <v>1660500</v>
      </c>
      <c r="H48" s="11">
        <f t="shared" si="1"/>
        <v>1162350</v>
      </c>
      <c r="I48" s="11">
        <f t="shared" si="2"/>
        <v>498150</v>
      </c>
      <c r="J48" s="11">
        <f t="shared" si="5"/>
        <v>5550000</v>
      </c>
      <c r="K48" s="11">
        <f t="shared" si="6"/>
        <v>4387650</v>
      </c>
      <c r="L48" s="11">
        <f t="shared" si="3"/>
        <v>5550000</v>
      </c>
      <c r="M48" s="11">
        <f t="shared" si="7"/>
        <v>4387650</v>
      </c>
      <c r="N48" s="11">
        <f t="shared" si="4"/>
        <v>5550000</v>
      </c>
      <c r="O48" s="12">
        <f t="shared" si="8"/>
        <v>4387650</v>
      </c>
    </row>
    <row r="49" spans="1:15" x14ac:dyDescent="0.25">
      <c r="A49" s="13">
        <v>204635</v>
      </c>
      <c r="B49" s="13"/>
      <c r="C49" s="14" t="s">
        <v>115</v>
      </c>
      <c r="D49" s="14" t="s">
        <v>2</v>
      </c>
      <c r="E49" s="13">
        <v>5</v>
      </c>
      <c r="F49" s="13">
        <v>0</v>
      </c>
      <c r="G49" s="15">
        <f t="shared" si="0"/>
        <v>2767500</v>
      </c>
      <c r="H49" s="11">
        <f t="shared" si="1"/>
        <v>1937249.9999999998</v>
      </c>
      <c r="I49" s="11">
        <f t="shared" si="2"/>
        <v>830250</v>
      </c>
      <c r="J49" s="11">
        <f t="shared" si="5"/>
        <v>9250000</v>
      </c>
      <c r="K49" s="11">
        <f t="shared" si="6"/>
        <v>7312750</v>
      </c>
      <c r="L49" s="11">
        <f t="shared" si="3"/>
        <v>9250000</v>
      </c>
      <c r="M49" s="11">
        <f t="shared" si="7"/>
        <v>7312750</v>
      </c>
      <c r="N49" s="11">
        <f t="shared" si="4"/>
        <v>9250000</v>
      </c>
      <c r="O49" s="12">
        <f t="shared" si="8"/>
        <v>7312750</v>
      </c>
    </row>
    <row r="50" spans="1:15" x14ac:dyDescent="0.25">
      <c r="A50" s="9">
        <v>204645</v>
      </c>
      <c r="C50" s="10" t="s">
        <v>116</v>
      </c>
      <c r="D50" s="10" t="s">
        <v>2</v>
      </c>
      <c r="E50" s="9">
        <v>3</v>
      </c>
      <c r="F50" s="9">
        <v>0</v>
      </c>
      <c r="G50" s="11">
        <f t="shared" si="0"/>
        <v>1660500</v>
      </c>
      <c r="H50" s="11">
        <f t="shared" si="1"/>
        <v>1162350</v>
      </c>
      <c r="I50" s="11">
        <f t="shared" si="2"/>
        <v>498150</v>
      </c>
      <c r="J50" s="11">
        <f t="shared" si="5"/>
        <v>5550000</v>
      </c>
      <c r="K50" s="11">
        <f t="shared" si="6"/>
        <v>4387650</v>
      </c>
      <c r="L50" s="11">
        <f t="shared" si="3"/>
        <v>5550000</v>
      </c>
      <c r="M50" s="11">
        <f t="shared" si="7"/>
        <v>4387650</v>
      </c>
      <c r="N50" s="11">
        <f t="shared" si="4"/>
        <v>5550000</v>
      </c>
      <c r="O50" s="12">
        <f t="shared" si="8"/>
        <v>4387650</v>
      </c>
    </row>
    <row r="51" spans="1:15" x14ac:dyDescent="0.25">
      <c r="A51" s="9">
        <v>204650</v>
      </c>
      <c r="C51" s="10" t="s">
        <v>117</v>
      </c>
      <c r="D51" s="10" t="s">
        <v>2</v>
      </c>
      <c r="E51" s="9">
        <v>3</v>
      </c>
      <c r="F51" s="9">
        <v>0</v>
      </c>
      <c r="G51" s="11">
        <f t="shared" si="0"/>
        <v>1660500</v>
      </c>
      <c r="H51" s="11">
        <f t="shared" si="1"/>
        <v>1162350</v>
      </c>
      <c r="I51" s="11">
        <f t="shared" si="2"/>
        <v>498150</v>
      </c>
      <c r="J51" s="11">
        <f t="shared" si="5"/>
        <v>5550000</v>
      </c>
      <c r="K51" s="11">
        <f t="shared" si="6"/>
        <v>4387650</v>
      </c>
      <c r="L51" s="11">
        <f t="shared" si="3"/>
        <v>5550000</v>
      </c>
      <c r="M51" s="11">
        <f t="shared" si="7"/>
        <v>4387650</v>
      </c>
      <c r="N51" s="11">
        <f t="shared" si="4"/>
        <v>5550000</v>
      </c>
      <c r="O51" s="12">
        <f t="shared" si="8"/>
        <v>4387650</v>
      </c>
    </row>
    <row r="52" spans="1:15" x14ac:dyDescent="0.25">
      <c r="A52" s="9">
        <v>204655</v>
      </c>
      <c r="C52" s="10" t="s">
        <v>118</v>
      </c>
      <c r="D52" s="10" t="s">
        <v>2</v>
      </c>
      <c r="E52" s="9">
        <v>3</v>
      </c>
      <c r="F52" s="9">
        <v>0</v>
      </c>
      <c r="G52" s="11">
        <f t="shared" si="0"/>
        <v>1660500</v>
      </c>
      <c r="H52" s="11">
        <f t="shared" si="1"/>
        <v>1162350</v>
      </c>
      <c r="I52" s="11">
        <f t="shared" si="2"/>
        <v>498150</v>
      </c>
      <c r="J52" s="11">
        <f t="shared" si="5"/>
        <v>5550000</v>
      </c>
      <c r="K52" s="11">
        <f t="shared" si="6"/>
        <v>4387650</v>
      </c>
      <c r="L52" s="11">
        <f t="shared" si="3"/>
        <v>5550000</v>
      </c>
      <c r="M52" s="11">
        <f t="shared" si="7"/>
        <v>4387650</v>
      </c>
      <c r="N52" s="11">
        <f t="shared" si="4"/>
        <v>5550000</v>
      </c>
      <c r="O52" s="12">
        <f t="shared" si="8"/>
        <v>4387650</v>
      </c>
    </row>
    <row r="53" spans="1:15" x14ac:dyDescent="0.25">
      <c r="A53" s="9">
        <v>300055</v>
      </c>
      <c r="C53" s="10" t="s">
        <v>119</v>
      </c>
      <c r="D53" s="10" t="s">
        <v>2</v>
      </c>
      <c r="E53" s="9">
        <v>5</v>
      </c>
      <c r="F53" s="9">
        <v>0</v>
      </c>
      <c r="G53" s="11">
        <f t="shared" si="0"/>
        <v>2767500</v>
      </c>
      <c r="H53" s="11">
        <f t="shared" si="1"/>
        <v>1937249.9999999998</v>
      </c>
      <c r="I53" s="11">
        <f t="shared" si="2"/>
        <v>830250</v>
      </c>
      <c r="J53" s="11">
        <f t="shared" si="5"/>
        <v>9250000</v>
      </c>
      <c r="K53" s="11">
        <f t="shared" si="6"/>
        <v>7312750</v>
      </c>
      <c r="L53" s="11">
        <f t="shared" si="3"/>
        <v>9250000</v>
      </c>
      <c r="M53" s="11">
        <f t="shared" si="7"/>
        <v>7312750</v>
      </c>
      <c r="N53" s="11">
        <f t="shared" si="4"/>
        <v>9250000</v>
      </c>
      <c r="O53" s="12">
        <f t="shared" si="8"/>
        <v>7312750</v>
      </c>
    </row>
    <row r="54" spans="1:15" ht="30" x14ac:dyDescent="0.25">
      <c r="A54" s="9">
        <v>300130</v>
      </c>
      <c r="C54" s="10" t="s">
        <v>120</v>
      </c>
      <c r="D54" s="10" t="s">
        <v>2</v>
      </c>
      <c r="E54" s="9">
        <v>6</v>
      </c>
      <c r="F54" s="9">
        <v>0</v>
      </c>
      <c r="G54" s="11">
        <f t="shared" si="0"/>
        <v>3321000</v>
      </c>
      <c r="H54" s="11">
        <f t="shared" si="1"/>
        <v>2324700</v>
      </c>
      <c r="I54" s="11">
        <f t="shared" si="2"/>
        <v>996300</v>
      </c>
      <c r="J54" s="11">
        <f t="shared" si="5"/>
        <v>11100000</v>
      </c>
      <c r="K54" s="11">
        <f t="shared" si="6"/>
        <v>8775300</v>
      </c>
      <c r="L54" s="11">
        <f t="shared" si="3"/>
        <v>11100000</v>
      </c>
      <c r="M54" s="11">
        <f t="shared" si="7"/>
        <v>8775300</v>
      </c>
      <c r="N54" s="11">
        <f t="shared" si="4"/>
        <v>11100000</v>
      </c>
      <c r="O54" s="12">
        <f t="shared" si="8"/>
        <v>8775300</v>
      </c>
    </row>
    <row r="55" spans="1:15" ht="60" x14ac:dyDescent="0.25">
      <c r="A55" s="9">
        <v>500440</v>
      </c>
      <c r="C55" s="10" t="s">
        <v>121</v>
      </c>
      <c r="D55" s="10" t="s">
        <v>2</v>
      </c>
      <c r="E55" s="9">
        <v>2</v>
      </c>
      <c r="F55" s="9">
        <v>0</v>
      </c>
      <c r="G55" s="11">
        <f t="shared" si="0"/>
        <v>1107000</v>
      </c>
      <c r="H55" s="11">
        <f t="shared" si="1"/>
        <v>774900</v>
      </c>
      <c r="I55" s="11">
        <f t="shared" si="2"/>
        <v>332100</v>
      </c>
      <c r="J55" s="11">
        <f t="shared" si="5"/>
        <v>3700000</v>
      </c>
      <c r="K55" s="11">
        <f t="shared" si="6"/>
        <v>2925100</v>
      </c>
      <c r="L55" s="11">
        <f t="shared" si="3"/>
        <v>3700000</v>
      </c>
      <c r="M55" s="11">
        <f t="shared" si="7"/>
        <v>2925100</v>
      </c>
      <c r="N55" s="11">
        <f t="shared" si="4"/>
        <v>3700000</v>
      </c>
      <c r="O55" s="12">
        <f t="shared" si="8"/>
        <v>2925100</v>
      </c>
    </row>
    <row r="56" spans="1:15" x14ac:dyDescent="0.25">
      <c r="A56" s="9">
        <v>500445</v>
      </c>
      <c r="C56" s="10" t="s">
        <v>122</v>
      </c>
      <c r="D56" s="10" t="s">
        <v>2</v>
      </c>
      <c r="E56" s="9">
        <v>1</v>
      </c>
      <c r="F56" s="9">
        <v>0</v>
      </c>
      <c r="G56" s="11">
        <f t="shared" si="0"/>
        <v>553500</v>
      </c>
      <c r="H56" s="11">
        <f t="shared" si="1"/>
        <v>387450</v>
      </c>
      <c r="I56" s="11">
        <f t="shared" si="2"/>
        <v>166050</v>
      </c>
      <c r="J56" s="11">
        <f t="shared" si="5"/>
        <v>1850000</v>
      </c>
      <c r="K56" s="11">
        <f t="shared" si="6"/>
        <v>1462550</v>
      </c>
      <c r="L56" s="11">
        <f t="shared" si="3"/>
        <v>1850000</v>
      </c>
      <c r="M56" s="11">
        <f t="shared" si="7"/>
        <v>1462550</v>
      </c>
      <c r="N56" s="11">
        <f t="shared" si="4"/>
        <v>1850000</v>
      </c>
      <c r="O56" s="12">
        <f t="shared" si="8"/>
        <v>1462550</v>
      </c>
    </row>
    <row r="57" spans="1:15" x14ac:dyDescent="0.25">
      <c r="A57" s="9">
        <v>500447</v>
      </c>
      <c r="C57" s="10" t="s">
        <v>123</v>
      </c>
      <c r="D57" s="10" t="s">
        <v>2</v>
      </c>
      <c r="E57" s="9">
        <v>2</v>
      </c>
      <c r="F57" s="9">
        <v>0</v>
      </c>
      <c r="G57" s="11">
        <f t="shared" si="0"/>
        <v>1107000</v>
      </c>
      <c r="H57" s="11">
        <f t="shared" si="1"/>
        <v>774900</v>
      </c>
      <c r="I57" s="11">
        <f t="shared" si="2"/>
        <v>332100</v>
      </c>
      <c r="J57" s="11">
        <f t="shared" si="5"/>
        <v>3700000</v>
      </c>
      <c r="K57" s="11">
        <f t="shared" si="6"/>
        <v>2925100</v>
      </c>
      <c r="L57" s="11">
        <f t="shared" si="3"/>
        <v>3700000</v>
      </c>
      <c r="M57" s="11">
        <f t="shared" si="7"/>
        <v>2925100</v>
      </c>
      <c r="N57" s="11">
        <f t="shared" si="4"/>
        <v>3700000</v>
      </c>
      <c r="O57" s="12">
        <f t="shared" si="8"/>
        <v>2925100</v>
      </c>
    </row>
    <row r="58" spans="1:15" ht="45" x14ac:dyDescent="0.25">
      <c r="A58" s="9">
        <v>500955</v>
      </c>
      <c r="C58" s="10" t="s">
        <v>124</v>
      </c>
      <c r="D58" s="10" t="s">
        <v>125</v>
      </c>
      <c r="E58" s="9">
        <v>12</v>
      </c>
      <c r="F58" s="9">
        <v>0</v>
      </c>
      <c r="G58" s="11">
        <f t="shared" si="0"/>
        <v>6642000</v>
      </c>
      <c r="H58" s="11">
        <f t="shared" si="1"/>
        <v>4649400</v>
      </c>
      <c r="I58" s="11">
        <f t="shared" si="2"/>
        <v>1992600</v>
      </c>
      <c r="J58" s="11">
        <f t="shared" si="5"/>
        <v>22200000</v>
      </c>
      <c r="K58" s="11">
        <f t="shared" si="6"/>
        <v>17550600</v>
      </c>
      <c r="L58" s="11">
        <f t="shared" si="3"/>
        <v>22200000</v>
      </c>
      <c r="M58" s="11">
        <f t="shared" si="7"/>
        <v>17550600</v>
      </c>
      <c r="N58" s="11">
        <f t="shared" si="4"/>
        <v>22200000</v>
      </c>
      <c r="O58" s="12">
        <f t="shared" si="8"/>
        <v>17550600</v>
      </c>
    </row>
    <row r="59" spans="1:15" ht="45" x14ac:dyDescent="0.25">
      <c r="A59" s="9">
        <v>501790</v>
      </c>
      <c r="C59" s="10" t="s">
        <v>126</v>
      </c>
      <c r="D59" s="10" t="s">
        <v>2</v>
      </c>
      <c r="E59" s="9">
        <v>3</v>
      </c>
      <c r="F59" s="9">
        <v>0</v>
      </c>
      <c r="G59" s="11">
        <f t="shared" si="0"/>
        <v>1660500</v>
      </c>
      <c r="H59" s="11">
        <f t="shared" si="1"/>
        <v>1162350</v>
      </c>
      <c r="I59" s="11">
        <f t="shared" si="2"/>
        <v>498150</v>
      </c>
      <c r="J59" s="11">
        <f t="shared" si="5"/>
        <v>5550000</v>
      </c>
      <c r="K59" s="11">
        <f t="shared" si="6"/>
        <v>4387650</v>
      </c>
      <c r="L59" s="11">
        <f t="shared" si="3"/>
        <v>5550000</v>
      </c>
      <c r="M59" s="11">
        <f t="shared" si="7"/>
        <v>4387650</v>
      </c>
      <c r="N59" s="11">
        <f t="shared" si="4"/>
        <v>5550000</v>
      </c>
      <c r="O59" s="12">
        <f t="shared" si="8"/>
        <v>4387650</v>
      </c>
    </row>
    <row r="60" spans="1:15" ht="30" x14ac:dyDescent="0.25">
      <c r="A60" s="9">
        <v>501792</v>
      </c>
      <c r="C60" s="10" t="s">
        <v>14</v>
      </c>
      <c r="D60" s="10" t="s">
        <v>2</v>
      </c>
      <c r="E60" s="9">
        <v>2</v>
      </c>
      <c r="F60" s="9">
        <v>0</v>
      </c>
      <c r="G60" s="11">
        <f t="shared" si="0"/>
        <v>1107000</v>
      </c>
      <c r="H60" s="11">
        <f t="shared" si="1"/>
        <v>774900</v>
      </c>
      <c r="I60" s="11">
        <f t="shared" si="2"/>
        <v>332100</v>
      </c>
      <c r="J60" s="11">
        <f t="shared" si="5"/>
        <v>3700000</v>
      </c>
      <c r="K60" s="11">
        <f t="shared" si="6"/>
        <v>2925100</v>
      </c>
      <c r="L60" s="11">
        <f t="shared" si="3"/>
        <v>3700000</v>
      </c>
      <c r="M60" s="11">
        <f t="shared" si="7"/>
        <v>2925100</v>
      </c>
      <c r="N60" s="11">
        <f t="shared" si="4"/>
        <v>3700000</v>
      </c>
      <c r="O60" s="12">
        <f t="shared" si="8"/>
        <v>2925100</v>
      </c>
    </row>
    <row r="61" spans="1:15" x14ac:dyDescent="0.25">
      <c r="A61" s="9">
        <v>501860</v>
      </c>
      <c r="B61" s="9" t="s">
        <v>0</v>
      </c>
      <c r="C61" s="10" t="s">
        <v>15</v>
      </c>
      <c r="D61" s="10" t="s">
        <v>2</v>
      </c>
      <c r="E61" s="9">
        <v>4</v>
      </c>
      <c r="F61" s="9">
        <v>0</v>
      </c>
      <c r="G61" s="11">
        <f t="shared" si="0"/>
        <v>2214000</v>
      </c>
      <c r="H61" s="17">
        <v>0</v>
      </c>
      <c r="I61" s="11">
        <v>2214000</v>
      </c>
      <c r="J61" s="11">
        <f t="shared" si="5"/>
        <v>7400000</v>
      </c>
      <c r="K61" s="11">
        <f t="shared" si="6"/>
        <v>7400000</v>
      </c>
      <c r="L61" s="11">
        <f t="shared" si="3"/>
        <v>7400000</v>
      </c>
      <c r="M61" s="11">
        <f t="shared" si="7"/>
        <v>7400000</v>
      </c>
      <c r="N61" s="11">
        <f t="shared" si="4"/>
        <v>7400000</v>
      </c>
      <c r="O61" s="12">
        <f t="shared" si="8"/>
        <v>7400000</v>
      </c>
    </row>
    <row r="62" spans="1:15" x14ac:dyDescent="0.25">
      <c r="A62" s="9">
        <v>501865</v>
      </c>
      <c r="C62" s="10" t="s">
        <v>16</v>
      </c>
      <c r="D62" s="10" t="s">
        <v>2</v>
      </c>
      <c r="E62" s="9">
        <v>2</v>
      </c>
      <c r="F62" s="9">
        <v>0</v>
      </c>
      <c r="G62" s="11">
        <f t="shared" si="0"/>
        <v>1107000</v>
      </c>
      <c r="H62" s="11">
        <f t="shared" si="1"/>
        <v>774900</v>
      </c>
      <c r="I62" s="11">
        <f t="shared" si="2"/>
        <v>332100</v>
      </c>
      <c r="J62" s="11">
        <f t="shared" si="5"/>
        <v>3700000</v>
      </c>
      <c r="K62" s="11">
        <f t="shared" si="6"/>
        <v>2925100</v>
      </c>
      <c r="L62" s="11">
        <f t="shared" si="3"/>
        <v>3700000</v>
      </c>
      <c r="M62" s="11">
        <f t="shared" si="7"/>
        <v>2925100</v>
      </c>
      <c r="N62" s="11">
        <f t="shared" si="4"/>
        <v>3700000</v>
      </c>
      <c r="O62" s="12">
        <f t="shared" si="8"/>
        <v>2925100</v>
      </c>
    </row>
    <row r="63" spans="1:15" x14ac:dyDescent="0.25">
      <c r="A63" s="9">
        <v>502085</v>
      </c>
      <c r="C63" s="10" t="s">
        <v>127</v>
      </c>
      <c r="D63" s="10" t="s">
        <v>2</v>
      </c>
      <c r="E63" s="9">
        <v>4</v>
      </c>
      <c r="F63" s="9">
        <v>3</v>
      </c>
      <c r="G63" s="11">
        <f t="shared" si="0"/>
        <v>5634000</v>
      </c>
      <c r="H63" s="11">
        <f t="shared" si="1"/>
        <v>3943799.9999999995</v>
      </c>
      <c r="I63" s="11">
        <f t="shared" si="2"/>
        <v>1690200</v>
      </c>
      <c r="J63" s="11">
        <f t="shared" si="5"/>
        <v>22700000</v>
      </c>
      <c r="K63" s="11">
        <f t="shared" si="6"/>
        <v>18756200</v>
      </c>
      <c r="L63" s="11">
        <f t="shared" si="3"/>
        <v>13580000</v>
      </c>
      <c r="M63" s="11">
        <f t="shared" si="7"/>
        <v>9636200</v>
      </c>
      <c r="N63" s="11">
        <f t="shared" si="4"/>
        <v>20420000</v>
      </c>
      <c r="O63" s="12">
        <f t="shared" si="8"/>
        <v>16476200</v>
      </c>
    </row>
    <row r="64" spans="1:15" ht="60" x14ac:dyDescent="0.25">
      <c r="A64" s="9">
        <v>601925</v>
      </c>
      <c r="C64" s="10" t="s">
        <v>128</v>
      </c>
      <c r="D64" s="10" t="s">
        <v>2</v>
      </c>
      <c r="E64" s="9">
        <v>3</v>
      </c>
      <c r="F64" s="9">
        <v>0</v>
      </c>
      <c r="G64" s="11">
        <f t="shared" si="0"/>
        <v>1660500</v>
      </c>
      <c r="H64" s="11">
        <f t="shared" si="1"/>
        <v>1162350</v>
      </c>
      <c r="I64" s="11">
        <f t="shared" si="2"/>
        <v>498150</v>
      </c>
      <c r="J64" s="11">
        <f t="shared" si="5"/>
        <v>5550000</v>
      </c>
      <c r="K64" s="11">
        <f t="shared" si="6"/>
        <v>4387650</v>
      </c>
      <c r="L64" s="11">
        <f t="shared" si="3"/>
        <v>5550000</v>
      </c>
      <c r="M64" s="11">
        <f t="shared" si="7"/>
        <v>4387650</v>
      </c>
      <c r="N64" s="11">
        <f t="shared" si="4"/>
        <v>5550000</v>
      </c>
      <c r="O64" s="12">
        <f t="shared" si="8"/>
        <v>4387650</v>
      </c>
    </row>
    <row r="65" spans="1:15" x14ac:dyDescent="0.25">
      <c r="A65" s="9">
        <v>602730</v>
      </c>
      <c r="B65" s="9" t="s">
        <v>0</v>
      </c>
      <c r="C65" s="10" t="s">
        <v>129</v>
      </c>
      <c r="D65" s="10" t="s">
        <v>2</v>
      </c>
      <c r="E65" s="9">
        <v>1</v>
      </c>
      <c r="F65" s="9">
        <v>0</v>
      </c>
      <c r="G65" s="11">
        <f t="shared" si="0"/>
        <v>553500</v>
      </c>
      <c r="H65" s="17">
        <v>0</v>
      </c>
      <c r="I65" s="11">
        <v>553500</v>
      </c>
      <c r="J65" s="11">
        <f t="shared" si="5"/>
        <v>1850000</v>
      </c>
      <c r="K65" s="11">
        <f t="shared" si="6"/>
        <v>1850000</v>
      </c>
      <c r="L65" s="11">
        <f t="shared" si="3"/>
        <v>1850000</v>
      </c>
      <c r="M65" s="11">
        <f t="shared" si="7"/>
        <v>1850000</v>
      </c>
      <c r="N65" s="11">
        <f t="shared" si="4"/>
        <v>1850000</v>
      </c>
      <c r="O65" s="12">
        <f t="shared" si="8"/>
        <v>1850000</v>
      </c>
    </row>
    <row r="66" spans="1:15" ht="30" x14ac:dyDescent="0.25">
      <c r="A66" s="9">
        <v>602770</v>
      </c>
      <c r="C66" s="10" t="s">
        <v>130</v>
      </c>
      <c r="D66" s="10" t="s">
        <v>2</v>
      </c>
      <c r="E66" s="9">
        <v>2</v>
      </c>
      <c r="F66" s="9">
        <v>0</v>
      </c>
      <c r="G66" s="11">
        <f t="shared" si="0"/>
        <v>1107000</v>
      </c>
      <c r="H66" s="11">
        <f t="shared" si="1"/>
        <v>774900</v>
      </c>
      <c r="I66" s="11">
        <f t="shared" si="2"/>
        <v>332100</v>
      </c>
      <c r="J66" s="11">
        <f t="shared" si="5"/>
        <v>3700000</v>
      </c>
      <c r="K66" s="11">
        <f t="shared" si="6"/>
        <v>2925100</v>
      </c>
      <c r="L66" s="11">
        <f t="shared" si="3"/>
        <v>3700000</v>
      </c>
      <c r="M66" s="11">
        <f t="shared" si="7"/>
        <v>2925100</v>
      </c>
      <c r="N66" s="11">
        <f t="shared" si="4"/>
        <v>3700000</v>
      </c>
      <c r="O66" s="12">
        <f t="shared" si="8"/>
        <v>2925100</v>
      </c>
    </row>
    <row r="67" spans="1:15" x14ac:dyDescent="0.25">
      <c r="A67" s="9">
        <v>902030</v>
      </c>
      <c r="C67" s="10" t="s">
        <v>131</v>
      </c>
      <c r="D67" s="10" t="s">
        <v>2</v>
      </c>
      <c r="E67" s="9">
        <v>1.5</v>
      </c>
      <c r="F67" s="9">
        <v>1</v>
      </c>
      <c r="G67" s="11">
        <f t="shared" ref="G67:G77" si="10">(E67*553500)+(F67*1140000)</f>
        <v>1970250</v>
      </c>
      <c r="H67" s="11">
        <f t="shared" ref="H67:H77" si="11">G67*70%</f>
        <v>1379175</v>
      </c>
      <c r="I67" s="11">
        <f t="shared" ref="I67:I77" si="12">G67*30%</f>
        <v>591075</v>
      </c>
      <c r="J67" s="11">
        <f t="shared" ref="J67:J77" si="13">(E67*1850000)+(F67*5100000)</f>
        <v>7875000</v>
      </c>
      <c r="K67" s="11">
        <f t="shared" si="6"/>
        <v>6495825</v>
      </c>
      <c r="L67" s="11">
        <f t="shared" ref="L67:L77" si="14">(E67*1850000)+(F67*2060000)</f>
        <v>4835000</v>
      </c>
      <c r="M67" s="11">
        <f t="shared" si="7"/>
        <v>3455825</v>
      </c>
      <c r="N67" s="11">
        <f t="shared" ref="N67:N77" si="15">(E67*1850000)+(F67*4340000)</f>
        <v>7115000</v>
      </c>
      <c r="O67" s="12">
        <f t="shared" si="8"/>
        <v>5735825</v>
      </c>
    </row>
    <row r="68" spans="1:15" x14ac:dyDescent="0.25">
      <c r="A68" s="9">
        <v>100555</v>
      </c>
      <c r="C68" s="10" t="s">
        <v>132</v>
      </c>
      <c r="D68" s="10" t="s">
        <v>2</v>
      </c>
      <c r="E68" s="9">
        <v>5</v>
      </c>
      <c r="F68" s="9">
        <v>0</v>
      </c>
      <c r="G68" s="11">
        <f t="shared" si="10"/>
        <v>2767500</v>
      </c>
      <c r="H68" s="11">
        <f t="shared" si="11"/>
        <v>1937249.9999999998</v>
      </c>
      <c r="I68" s="11">
        <f t="shared" si="12"/>
        <v>830250</v>
      </c>
      <c r="J68" s="11">
        <f t="shared" si="13"/>
        <v>9250000</v>
      </c>
      <c r="K68" s="11">
        <f t="shared" ref="K68:K77" si="16">J68-H68</f>
        <v>7312750</v>
      </c>
      <c r="L68" s="11">
        <f t="shared" si="14"/>
        <v>9250000</v>
      </c>
      <c r="M68" s="11">
        <f t="shared" ref="M68:M77" si="17">L68-H68</f>
        <v>7312750</v>
      </c>
      <c r="N68" s="11">
        <f t="shared" si="15"/>
        <v>9250000</v>
      </c>
      <c r="O68" s="12">
        <f t="shared" ref="O68:O77" si="18">N68-H68</f>
        <v>7312750</v>
      </c>
    </row>
    <row r="69" spans="1:15" ht="60" x14ac:dyDescent="0.25">
      <c r="A69" s="9">
        <v>100557</v>
      </c>
      <c r="C69" s="10" t="s">
        <v>133</v>
      </c>
      <c r="D69" s="10" t="s">
        <v>2</v>
      </c>
      <c r="E69" s="9">
        <v>7</v>
      </c>
      <c r="F69" s="9">
        <v>0</v>
      </c>
      <c r="G69" s="11">
        <f t="shared" si="10"/>
        <v>3874500</v>
      </c>
      <c r="H69" s="11">
        <f t="shared" si="11"/>
        <v>2712150</v>
      </c>
      <c r="I69" s="11">
        <f t="shared" si="12"/>
        <v>1162350</v>
      </c>
      <c r="J69" s="11">
        <f t="shared" si="13"/>
        <v>12950000</v>
      </c>
      <c r="K69" s="11">
        <f t="shared" si="16"/>
        <v>10237850</v>
      </c>
      <c r="L69" s="11">
        <f t="shared" si="14"/>
        <v>12950000</v>
      </c>
      <c r="M69" s="11">
        <f t="shared" si="17"/>
        <v>10237850</v>
      </c>
      <c r="N69" s="11">
        <f t="shared" si="15"/>
        <v>12950000</v>
      </c>
      <c r="O69" s="12">
        <f t="shared" si="18"/>
        <v>10237850</v>
      </c>
    </row>
    <row r="70" spans="1:15" ht="45" x14ac:dyDescent="0.25">
      <c r="A70" s="9">
        <v>100560</v>
      </c>
      <c r="C70" s="10" t="s">
        <v>134</v>
      </c>
      <c r="D70" s="10" t="s">
        <v>2</v>
      </c>
      <c r="E70" s="9">
        <v>10</v>
      </c>
      <c r="F70" s="9">
        <v>0</v>
      </c>
      <c r="G70" s="11">
        <f t="shared" si="10"/>
        <v>5535000</v>
      </c>
      <c r="H70" s="11">
        <f t="shared" si="11"/>
        <v>3874499.9999999995</v>
      </c>
      <c r="I70" s="11">
        <f t="shared" si="12"/>
        <v>1660500</v>
      </c>
      <c r="J70" s="11">
        <f t="shared" si="13"/>
        <v>18500000</v>
      </c>
      <c r="K70" s="11">
        <f t="shared" si="16"/>
        <v>14625500</v>
      </c>
      <c r="L70" s="11">
        <f t="shared" si="14"/>
        <v>18500000</v>
      </c>
      <c r="M70" s="11">
        <f t="shared" si="17"/>
        <v>14625500</v>
      </c>
      <c r="N70" s="11">
        <f t="shared" si="15"/>
        <v>18500000</v>
      </c>
      <c r="O70" s="12">
        <f t="shared" si="18"/>
        <v>14625500</v>
      </c>
    </row>
    <row r="71" spans="1:15" ht="45" x14ac:dyDescent="0.25">
      <c r="A71" s="9">
        <v>100562</v>
      </c>
      <c r="C71" s="10" t="s">
        <v>135</v>
      </c>
      <c r="D71" s="10" t="s">
        <v>2</v>
      </c>
      <c r="E71" s="9">
        <v>11</v>
      </c>
      <c r="F71" s="9">
        <v>0</v>
      </c>
      <c r="G71" s="11">
        <f t="shared" si="10"/>
        <v>6088500</v>
      </c>
      <c r="H71" s="11">
        <f t="shared" si="11"/>
        <v>4261950</v>
      </c>
      <c r="I71" s="11">
        <f t="shared" si="12"/>
        <v>1826550</v>
      </c>
      <c r="J71" s="11">
        <f t="shared" si="13"/>
        <v>20350000</v>
      </c>
      <c r="K71" s="11">
        <f t="shared" si="16"/>
        <v>16088050</v>
      </c>
      <c r="L71" s="11">
        <f t="shared" si="14"/>
        <v>20350000</v>
      </c>
      <c r="M71" s="11">
        <f t="shared" si="17"/>
        <v>16088050</v>
      </c>
      <c r="N71" s="11">
        <f t="shared" si="15"/>
        <v>20350000</v>
      </c>
      <c r="O71" s="12">
        <f t="shared" si="18"/>
        <v>16088050</v>
      </c>
    </row>
    <row r="72" spans="1:15" ht="45" x14ac:dyDescent="0.25">
      <c r="A72" s="9">
        <v>100563</v>
      </c>
      <c r="C72" s="10" t="s">
        <v>136</v>
      </c>
      <c r="D72" s="10" t="s">
        <v>2</v>
      </c>
      <c r="E72" s="9">
        <v>13</v>
      </c>
      <c r="F72" s="9">
        <v>0</v>
      </c>
      <c r="G72" s="11">
        <f t="shared" si="10"/>
        <v>7195500</v>
      </c>
      <c r="H72" s="11">
        <f t="shared" si="11"/>
        <v>5036850</v>
      </c>
      <c r="I72" s="11">
        <f t="shared" si="12"/>
        <v>2158650</v>
      </c>
      <c r="J72" s="11">
        <f t="shared" si="13"/>
        <v>24050000</v>
      </c>
      <c r="K72" s="11">
        <f t="shared" si="16"/>
        <v>19013150</v>
      </c>
      <c r="L72" s="11">
        <f t="shared" si="14"/>
        <v>24050000</v>
      </c>
      <c r="M72" s="11">
        <f t="shared" si="17"/>
        <v>19013150</v>
      </c>
      <c r="N72" s="11">
        <f t="shared" si="15"/>
        <v>24050000</v>
      </c>
      <c r="O72" s="12">
        <f t="shared" si="18"/>
        <v>19013150</v>
      </c>
    </row>
    <row r="73" spans="1:15" x14ac:dyDescent="0.25">
      <c r="A73" s="9">
        <v>100025</v>
      </c>
      <c r="C73" s="10" t="s">
        <v>137</v>
      </c>
      <c r="D73" s="10" t="s">
        <v>2</v>
      </c>
      <c r="E73" s="9">
        <v>8</v>
      </c>
      <c r="F73" s="9">
        <v>0</v>
      </c>
      <c r="G73" s="11">
        <f t="shared" si="10"/>
        <v>4428000</v>
      </c>
      <c r="H73" s="11">
        <f t="shared" si="11"/>
        <v>3099600</v>
      </c>
      <c r="I73" s="11">
        <f t="shared" si="12"/>
        <v>1328400</v>
      </c>
      <c r="J73" s="11">
        <f t="shared" si="13"/>
        <v>14800000</v>
      </c>
      <c r="K73" s="11">
        <f t="shared" si="16"/>
        <v>11700400</v>
      </c>
      <c r="L73" s="11">
        <f t="shared" si="14"/>
        <v>14800000</v>
      </c>
      <c r="M73" s="11">
        <f t="shared" si="17"/>
        <v>11700400</v>
      </c>
      <c r="N73" s="11">
        <f t="shared" si="15"/>
        <v>14800000</v>
      </c>
      <c r="O73" s="12">
        <f t="shared" si="18"/>
        <v>11700400</v>
      </c>
    </row>
    <row r="74" spans="1:15" ht="210" x14ac:dyDescent="0.25">
      <c r="A74" s="9">
        <v>100030</v>
      </c>
      <c r="C74" s="10" t="s">
        <v>138</v>
      </c>
      <c r="D74" s="10" t="s">
        <v>139</v>
      </c>
      <c r="E74" s="9">
        <v>8</v>
      </c>
      <c r="F74" s="9">
        <v>0</v>
      </c>
      <c r="G74" s="11">
        <f t="shared" si="10"/>
        <v>4428000</v>
      </c>
      <c r="H74" s="11">
        <f t="shared" si="11"/>
        <v>3099600</v>
      </c>
      <c r="I74" s="11">
        <f t="shared" si="12"/>
        <v>1328400</v>
      </c>
      <c r="J74" s="11">
        <f t="shared" si="13"/>
        <v>14800000</v>
      </c>
      <c r="K74" s="11">
        <f t="shared" si="16"/>
        <v>11700400</v>
      </c>
      <c r="L74" s="11">
        <f t="shared" si="14"/>
        <v>14800000</v>
      </c>
      <c r="M74" s="11">
        <f t="shared" si="17"/>
        <v>11700400</v>
      </c>
      <c r="N74" s="11">
        <f t="shared" si="15"/>
        <v>14800000</v>
      </c>
      <c r="O74" s="12">
        <f t="shared" si="18"/>
        <v>11700400</v>
      </c>
    </row>
    <row r="75" spans="1:15" ht="45" x14ac:dyDescent="0.25">
      <c r="A75" s="9">
        <v>100135</v>
      </c>
      <c r="C75" s="10" t="s">
        <v>140</v>
      </c>
      <c r="D75" s="16" t="s">
        <v>105</v>
      </c>
      <c r="E75" s="9">
        <v>2</v>
      </c>
      <c r="F75" s="9">
        <v>0</v>
      </c>
      <c r="G75" s="11">
        <f t="shared" si="10"/>
        <v>1107000</v>
      </c>
      <c r="H75" s="17">
        <v>0</v>
      </c>
      <c r="I75" s="11">
        <v>1107000</v>
      </c>
      <c r="J75" s="11">
        <f t="shared" si="13"/>
        <v>3700000</v>
      </c>
      <c r="K75" s="11">
        <f t="shared" si="16"/>
        <v>3700000</v>
      </c>
      <c r="L75" s="11">
        <f t="shared" si="14"/>
        <v>3700000</v>
      </c>
      <c r="M75" s="11">
        <f t="shared" si="17"/>
        <v>3700000</v>
      </c>
      <c r="N75" s="11">
        <f t="shared" si="15"/>
        <v>3700000</v>
      </c>
      <c r="O75" s="12">
        <f t="shared" si="18"/>
        <v>3700000</v>
      </c>
    </row>
    <row r="76" spans="1:15" x14ac:dyDescent="0.25">
      <c r="A76" s="9">
        <v>200055</v>
      </c>
      <c r="C76" s="10" t="s">
        <v>141</v>
      </c>
      <c r="D76" s="10" t="s">
        <v>2</v>
      </c>
      <c r="E76" s="9">
        <v>11</v>
      </c>
      <c r="F76" s="9">
        <v>0</v>
      </c>
      <c r="G76" s="11">
        <f t="shared" si="10"/>
        <v>6088500</v>
      </c>
      <c r="H76" s="11">
        <f t="shared" si="11"/>
        <v>4261950</v>
      </c>
      <c r="I76" s="11">
        <f t="shared" si="12"/>
        <v>1826550</v>
      </c>
      <c r="J76" s="11">
        <f t="shared" si="13"/>
        <v>20350000</v>
      </c>
      <c r="K76" s="11">
        <f t="shared" si="16"/>
        <v>16088050</v>
      </c>
      <c r="L76" s="11">
        <f t="shared" si="14"/>
        <v>20350000</v>
      </c>
      <c r="M76" s="11">
        <f t="shared" si="17"/>
        <v>16088050</v>
      </c>
      <c r="N76" s="11">
        <f t="shared" si="15"/>
        <v>20350000</v>
      </c>
      <c r="O76" s="12">
        <f t="shared" si="18"/>
        <v>16088050</v>
      </c>
    </row>
    <row r="77" spans="1:15" ht="30" x14ac:dyDescent="0.25">
      <c r="A77" s="9">
        <v>602765</v>
      </c>
      <c r="C77" s="10" t="s">
        <v>142</v>
      </c>
      <c r="D77" s="10" t="s">
        <v>2</v>
      </c>
      <c r="E77" s="9">
        <v>4</v>
      </c>
      <c r="F77" s="9">
        <v>0</v>
      </c>
      <c r="G77" s="11">
        <f t="shared" si="10"/>
        <v>2214000</v>
      </c>
      <c r="H77" s="11">
        <f t="shared" si="11"/>
        <v>1549800</v>
      </c>
      <c r="I77" s="11">
        <f t="shared" si="12"/>
        <v>664200</v>
      </c>
      <c r="J77" s="11">
        <f t="shared" si="13"/>
        <v>7400000</v>
      </c>
      <c r="K77" s="11">
        <f t="shared" si="16"/>
        <v>5850200</v>
      </c>
      <c r="L77" s="11">
        <f t="shared" si="14"/>
        <v>7400000</v>
      </c>
      <c r="M77" s="11">
        <f t="shared" si="17"/>
        <v>5850200</v>
      </c>
      <c r="N77" s="11">
        <f t="shared" si="15"/>
        <v>7400000</v>
      </c>
      <c r="O77" s="12">
        <f t="shared" si="18"/>
        <v>5850200</v>
      </c>
    </row>
    <row r="78" spans="1:15" x14ac:dyDescent="0.25">
      <c r="A78" s="1">
        <v>900020</v>
      </c>
      <c r="B78" s="1" t="s">
        <v>0</v>
      </c>
      <c r="C78" s="1" t="s">
        <v>1</v>
      </c>
      <c r="D78" s="1" t="s">
        <v>2</v>
      </c>
      <c r="E78" s="1">
        <v>0.2</v>
      </c>
      <c r="F78" s="1">
        <v>0</v>
      </c>
      <c r="G78" s="3">
        <f>(E78*553500)+(F78*1140000)</f>
        <v>110700</v>
      </c>
      <c r="H78" s="3">
        <v>0</v>
      </c>
      <c r="I78" s="3">
        <f>G78-H78</f>
        <v>110700</v>
      </c>
      <c r="J78" s="3">
        <f>(E78*1850000)+(F78*5100000)</f>
        <v>370000</v>
      </c>
      <c r="K78" s="3">
        <f>J78-H78</f>
        <v>370000</v>
      </c>
      <c r="L78" s="3">
        <f>(E78*1850000)+(F78*2060000)</f>
        <v>370000</v>
      </c>
      <c r="M78" s="3">
        <f>L78-H78</f>
        <v>370000</v>
      </c>
      <c r="N78" s="3">
        <f>(E78*1850000)+(F78*4340000)</f>
        <v>370000</v>
      </c>
      <c r="O78" s="18">
        <f>N78-H78</f>
        <v>370000</v>
      </c>
    </row>
    <row r="79" spans="1:15" x14ac:dyDescent="0.25">
      <c r="A79" s="1">
        <v>900025</v>
      </c>
      <c r="B79" s="1" t="s">
        <v>0</v>
      </c>
      <c r="C79" s="1" t="s">
        <v>3</v>
      </c>
      <c r="D79" s="1" t="s">
        <v>2</v>
      </c>
      <c r="E79" s="1">
        <v>0.5</v>
      </c>
      <c r="F79" s="1">
        <v>0</v>
      </c>
      <c r="G79" s="3">
        <f t="shared" ref="G79:G81" si="19">(E79*553500)+(F79*1140000)</f>
        <v>276750</v>
      </c>
      <c r="H79" s="3">
        <v>0</v>
      </c>
      <c r="I79" s="3">
        <f t="shared" ref="I79:I81" si="20">G79-H79</f>
        <v>276750</v>
      </c>
      <c r="J79" s="3">
        <f t="shared" ref="J79:J81" si="21">(E79*1850000)+(F79*5100000)</f>
        <v>925000</v>
      </c>
      <c r="K79" s="3">
        <f t="shared" ref="K79:K81" si="22">J79-H79</f>
        <v>925000</v>
      </c>
      <c r="L79" s="3">
        <f t="shared" ref="L79:L81" si="23">(E79*1850000)+(F79*2060000)</f>
        <v>925000</v>
      </c>
      <c r="M79" s="3">
        <f t="shared" ref="M79:M81" si="24">L79-H79</f>
        <v>925000</v>
      </c>
      <c r="N79" s="3">
        <f t="shared" ref="N79:N81" si="25">(E79*1850000)+(F79*4340000)</f>
        <v>925000</v>
      </c>
      <c r="O79" s="18">
        <f t="shared" ref="O79:O81" si="26">N79-H79</f>
        <v>925000</v>
      </c>
    </row>
    <row r="80" spans="1:15" x14ac:dyDescent="0.25">
      <c r="A80" s="1">
        <v>900030</v>
      </c>
      <c r="B80" s="1" t="s">
        <v>0</v>
      </c>
      <c r="C80" s="1" t="s">
        <v>4</v>
      </c>
      <c r="D80" s="1" t="s">
        <v>2</v>
      </c>
      <c r="E80" s="1">
        <v>0.2</v>
      </c>
      <c r="F80" s="1">
        <v>0</v>
      </c>
      <c r="G80" s="3">
        <f t="shared" si="19"/>
        <v>110700</v>
      </c>
      <c r="H80" s="3">
        <v>0</v>
      </c>
      <c r="I80" s="3">
        <f t="shared" si="20"/>
        <v>110700</v>
      </c>
      <c r="J80" s="3">
        <f t="shared" si="21"/>
        <v>370000</v>
      </c>
      <c r="K80" s="3">
        <f t="shared" si="22"/>
        <v>370000</v>
      </c>
      <c r="L80" s="3">
        <f t="shared" si="23"/>
        <v>370000</v>
      </c>
      <c r="M80" s="3">
        <f t="shared" si="24"/>
        <v>370000</v>
      </c>
      <c r="N80" s="3">
        <f t="shared" si="25"/>
        <v>370000</v>
      </c>
      <c r="O80" s="18">
        <f t="shared" si="26"/>
        <v>370000</v>
      </c>
    </row>
    <row r="81" spans="1:15" x14ac:dyDescent="0.25">
      <c r="A81" s="1">
        <v>900035</v>
      </c>
      <c r="B81" s="1" t="s">
        <v>0</v>
      </c>
      <c r="C81" s="1" t="s">
        <v>5</v>
      </c>
      <c r="D81" s="1" t="s">
        <v>2</v>
      </c>
      <c r="E81" s="1">
        <v>0.2</v>
      </c>
      <c r="F81" s="1">
        <v>0</v>
      </c>
      <c r="G81" s="3">
        <f t="shared" si="19"/>
        <v>110700</v>
      </c>
      <c r="H81" s="3">
        <v>0</v>
      </c>
      <c r="I81" s="3">
        <f t="shared" si="20"/>
        <v>110700</v>
      </c>
      <c r="J81" s="3">
        <f t="shared" si="21"/>
        <v>370000</v>
      </c>
      <c r="K81" s="3">
        <f t="shared" si="22"/>
        <v>370000</v>
      </c>
      <c r="L81" s="3">
        <f t="shared" si="23"/>
        <v>370000</v>
      </c>
      <c r="M81" s="3">
        <f t="shared" si="24"/>
        <v>370000</v>
      </c>
      <c r="N81" s="3">
        <f t="shared" si="25"/>
        <v>370000</v>
      </c>
      <c r="O81" s="18">
        <f t="shared" si="26"/>
        <v>370000</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rightToLeft="1" zoomScale="90" zoomScaleNormal="90" workbookViewId="0"/>
  </sheetViews>
  <sheetFormatPr defaultRowHeight="15" x14ac:dyDescent="0.25"/>
  <cols>
    <col min="2" max="2" width="9.7109375" customWidth="1"/>
    <col min="3" max="3" width="40.28515625" style="19" customWidth="1"/>
    <col min="7" max="9" width="12.85546875" customWidth="1"/>
    <col min="10" max="11" width="14" customWidth="1"/>
    <col min="12" max="14" width="13.85546875" customWidth="1"/>
    <col min="15" max="15" width="15.42578125" customWidth="1"/>
  </cols>
  <sheetData>
    <row r="1" spans="1:15" x14ac:dyDescent="0.25">
      <c r="A1" s="2" t="s">
        <v>20</v>
      </c>
      <c r="B1" s="2" t="s">
        <v>21</v>
      </c>
      <c r="C1" s="5" t="s">
        <v>22</v>
      </c>
      <c r="D1" s="2" t="s">
        <v>23</v>
      </c>
      <c r="E1" s="2" t="s">
        <v>24</v>
      </c>
      <c r="F1" s="2" t="s">
        <v>25</v>
      </c>
      <c r="G1" s="2" t="s">
        <v>26</v>
      </c>
      <c r="H1" s="5" t="s">
        <v>143</v>
      </c>
      <c r="I1" s="20" t="s">
        <v>36</v>
      </c>
      <c r="J1" s="2" t="s">
        <v>27</v>
      </c>
      <c r="K1" s="20" t="s">
        <v>36</v>
      </c>
      <c r="L1" s="2" t="s">
        <v>28</v>
      </c>
      <c r="M1" s="20" t="s">
        <v>36</v>
      </c>
      <c r="N1" s="2" t="s">
        <v>29</v>
      </c>
      <c r="O1" s="20" t="s">
        <v>36</v>
      </c>
    </row>
    <row r="2" spans="1:15" x14ac:dyDescent="0.25">
      <c r="A2" s="1">
        <v>900020</v>
      </c>
      <c r="B2" s="1" t="s">
        <v>0</v>
      </c>
      <c r="C2" s="1" t="s">
        <v>1</v>
      </c>
      <c r="D2" s="1" t="s">
        <v>2</v>
      </c>
      <c r="E2" s="1">
        <v>0.2</v>
      </c>
      <c r="F2" s="1">
        <v>0</v>
      </c>
      <c r="G2" s="3">
        <f>(E2*553500)+(F2*1140000)</f>
        <v>110700</v>
      </c>
      <c r="H2" s="3">
        <v>0</v>
      </c>
      <c r="I2" s="3">
        <f>G2-H2</f>
        <v>110700</v>
      </c>
      <c r="J2" s="3">
        <f>(E2*1850000)+(F2*5100000)</f>
        <v>370000</v>
      </c>
      <c r="K2" s="3">
        <f>J2-H2</f>
        <v>370000</v>
      </c>
      <c r="L2" s="3">
        <f>(E2*1850000)+(F2*2060000)</f>
        <v>370000</v>
      </c>
      <c r="M2" s="3">
        <f>L2-H2</f>
        <v>370000</v>
      </c>
      <c r="N2" s="3">
        <f>(E2*1850000)+(F2*4340000)</f>
        <v>370000</v>
      </c>
      <c r="O2" s="18">
        <f>N2-H2</f>
        <v>370000</v>
      </c>
    </row>
    <row r="3" spans="1:15" x14ac:dyDescent="0.25">
      <c r="A3" s="1">
        <v>900025</v>
      </c>
      <c r="B3" s="1" t="s">
        <v>0</v>
      </c>
      <c r="C3" s="1" t="s">
        <v>3</v>
      </c>
      <c r="D3" s="1" t="s">
        <v>2</v>
      </c>
      <c r="E3" s="1">
        <v>0.5</v>
      </c>
      <c r="F3" s="1">
        <v>0</v>
      </c>
      <c r="G3" s="3">
        <f t="shared" ref="G3:G18" si="0">(E3*553500)+(F3*1140000)</f>
        <v>276750</v>
      </c>
      <c r="H3" s="3">
        <v>0</v>
      </c>
      <c r="I3" s="3">
        <f t="shared" ref="I3:I18" si="1">G3-H3</f>
        <v>276750</v>
      </c>
      <c r="J3" s="3">
        <f t="shared" ref="J3:J18" si="2">(E3*1850000)+(F3*5100000)</f>
        <v>925000</v>
      </c>
      <c r="K3" s="3">
        <f t="shared" ref="K3:K18" si="3">J3-H3</f>
        <v>925000</v>
      </c>
      <c r="L3" s="3">
        <f t="shared" ref="L3:L18" si="4">(E3*1850000)+(F3*2060000)</f>
        <v>925000</v>
      </c>
      <c r="M3" s="3">
        <f t="shared" ref="M3:M18" si="5">L3-H3</f>
        <v>925000</v>
      </c>
      <c r="N3" s="3">
        <f t="shared" ref="N3:N18" si="6">(E3*1850000)+(F3*4340000)</f>
        <v>925000</v>
      </c>
      <c r="O3" s="18">
        <f t="shared" ref="O3:O18" si="7">N3-H3</f>
        <v>925000</v>
      </c>
    </row>
    <row r="4" spans="1:15" x14ac:dyDescent="0.25">
      <c r="A4" s="1">
        <v>900030</v>
      </c>
      <c r="B4" s="1" t="s">
        <v>0</v>
      </c>
      <c r="C4" s="1" t="s">
        <v>4</v>
      </c>
      <c r="D4" s="1" t="s">
        <v>2</v>
      </c>
      <c r="E4" s="1">
        <v>0.2</v>
      </c>
      <c r="F4" s="1">
        <v>0</v>
      </c>
      <c r="G4" s="3">
        <f t="shared" si="0"/>
        <v>110700</v>
      </c>
      <c r="H4" s="3">
        <v>0</v>
      </c>
      <c r="I4" s="3">
        <f t="shared" si="1"/>
        <v>110700</v>
      </c>
      <c r="J4" s="3">
        <f t="shared" si="2"/>
        <v>370000</v>
      </c>
      <c r="K4" s="3">
        <f t="shared" si="3"/>
        <v>370000</v>
      </c>
      <c r="L4" s="3">
        <f t="shared" si="4"/>
        <v>370000</v>
      </c>
      <c r="M4" s="3">
        <f t="shared" si="5"/>
        <v>370000</v>
      </c>
      <c r="N4" s="3">
        <f t="shared" si="6"/>
        <v>370000</v>
      </c>
      <c r="O4" s="18">
        <f t="shared" si="7"/>
        <v>370000</v>
      </c>
    </row>
    <row r="5" spans="1:15" x14ac:dyDescent="0.25">
      <c r="A5" s="1">
        <v>900035</v>
      </c>
      <c r="B5" s="1" t="s">
        <v>0</v>
      </c>
      <c r="C5" s="1" t="s">
        <v>5</v>
      </c>
      <c r="D5" s="1" t="s">
        <v>2</v>
      </c>
      <c r="E5" s="1">
        <v>0.2</v>
      </c>
      <c r="F5" s="1">
        <v>0</v>
      </c>
      <c r="G5" s="3">
        <f t="shared" si="0"/>
        <v>110700</v>
      </c>
      <c r="H5" s="3">
        <v>0</v>
      </c>
      <c r="I5" s="3">
        <f t="shared" si="1"/>
        <v>110700</v>
      </c>
      <c r="J5" s="3">
        <f t="shared" si="2"/>
        <v>370000</v>
      </c>
      <c r="K5" s="3">
        <f t="shared" si="3"/>
        <v>370000</v>
      </c>
      <c r="L5" s="3">
        <f t="shared" si="4"/>
        <v>370000</v>
      </c>
      <c r="M5" s="3">
        <f t="shared" si="5"/>
        <v>370000</v>
      </c>
      <c r="N5" s="3">
        <f t="shared" si="6"/>
        <v>370000</v>
      </c>
      <c r="O5" s="18">
        <f t="shared" si="7"/>
        <v>370000</v>
      </c>
    </row>
    <row r="6" spans="1:15" x14ac:dyDescent="0.25">
      <c r="A6" s="1">
        <v>903000</v>
      </c>
      <c r="B6" s="1" t="s">
        <v>0</v>
      </c>
      <c r="C6" s="1" t="s">
        <v>6</v>
      </c>
      <c r="D6" s="1" t="s">
        <v>2</v>
      </c>
      <c r="E6" s="1">
        <v>3</v>
      </c>
      <c r="F6" s="1">
        <v>0</v>
      </c>
      <c r="G6" s="3">
        <f t="shared" si="0"/>
        <v>1660500</v>
      </c>
      <c r="H6" s="3">
        <v>0</v>
      </c>
      <c r="I6" s="3">
        <f t="shared" si="1"/>
        <v>1660500</v>
      </c>
      <c r="J6" s="3">
        <f t="shared" si="2"/>
        <v>5550000</v>
      </c>
      <c r="K6" s="3">
        <f t="shared" si="3"/>
        <v>5550000</v>
      </c>
      <c r="L6" s="3">
        <f t="shared" si="4"/>
        <v>5550000</v>
      </c>
      <c r="M6" s="3">
        <f t="shared" si="5"/>
        <v>5550000</v>
      </c>
      <c r="N6" s="3">
        <f t="shared" si="6"/>
        <v>5550000</v>
      </c>
      <c r="O6" s="18">
        <f t="shared" si="7"/>
        <v>5550000</v>
      </c>
    </row>
    <row r="7" spans="1:15" x14ac:dyDescent="0.25">
      <c r="A7" s="1">
        <v>903005</v>
      </c>
      <c r="B7" s="1" t="s">
        <v>0</v>
      </c>
      <c r="C7" s="1" t="s">
        <v>7</v>
      </c>
      <c r="D7" s="1" t="s">
        <v>2</v>
      </c>
      <c r="E7" s="1">
        <v>0.8</v>
      </c>
      <c r="F7" s="1">
        <v>0</v>
      </c>
      <c r="G7" s="3">
        <f t="shared" si="0"/>
        <v>442800</v>
      </c>
      <c r="H7" s="3">
        <v>0</v>
      </c>
      <c r="I7" s="3">
        <f t="shared" si="1"/>
        <v>442800</v>
      </c>
      <c r="J7" s="3">
        <f t="shared" si="2"/>
        <v>1480000</v>
      </c>
      <c r="K7" s="3">
        <f t="shared" si="3"/>
        <v>1480000</v>
      </c>
      <c r="L7" s="3">
        <f t="shared" si="4"/>
        <v>1480000</v>
      </c>
      <c r="M7" s="3">
        <f t="shared" si="5"/>
        <v>1480000</v>
      </c>
      <c r="N7" s="3">
        <f t="shared" si="6"/>
        <v>1480000</v>
      </c>
      <c r="O7" s="18">
        <f t="shared" si="7"/>
        <v>1480000</v>
      </c>
    </row>
    <row r="8" spans="1:15" x14ac:dyDescent="0.25">
      <c r="A8" s="1">
        <v>903010</v>
      </c>
      <c r="B8" s="1" t="s">
        <v>0</v>
      </c>
      <c r="C8" s="1" t="s">
        <v>8</v>
      </c>
      <c r="D8" s="1" t="s">
        <v>2</v>
      </c>
      <c r="E8" s="1">
        <v>1</v>
      </c>
      <c r="F8" s="1">
        <v>0</v>
      </c>
      <c r="G8" s="3">
        <f t="shared" si="0"/>
        <v>553500</v>
      </c>
      <c r="H8" s="3">
        <v>0</v>
      </c>
      <c r="I8" s="3">
        <f t="shared" si="1"/>
        <v>553500</v>
      </c>
      <c r="J8" s="3">
        <f t="shared" si="2"/>
        <v>1850000</v>
      </c>
      <c r="K8" s="3">
        <f t="shared" si="3"/>
        <v>1850000</v>
      </c>
      <c r="L8" s="3">
        <f t="shared" si="4"/>
        <v>1850000</v>
      </c>
      <c r="M8" s="3">
        <f t="shared" si="5"/>
        <v>1850000</v>
      </c>
      <c r="N8" s="3">
        <f t="shared" si="6"/>
        <v>1850000</v>
      </c>
      <c r="O8" s="18">
        <f t="shared" si="7"/>
        <v>1850000</v>
      </c>
    </row>
    <row r="9" spans="1:15" x14ac:dyDescent="0.25">
      <c r="A9" s="1">
        <v>903015</v>
      </c>
      <c r="B9" s="1" t="s">
        <v>0</v>
      </c>
      <c r="C9" s="1" t="s">
        <v>9</v>
      </c>
      <c r="D9" s="1" t="s">
        <v>2</v>
      </c>
      <c r="E9" s="1">
        <v>2</v>
      </c>
      <c r="F9" s="1">
        <v>0</v>
      </c>
      <c r="G9" s="3">
        <f t="shared" si="0"/>
        <v>1107000</v>
      </c>
      <c r="H9" s="3">
        <v>0</v>
      </c>
      <c r="I9" s="3">
        <f t="shared" si="1"/>
        <v>1107000</v>
      </c>
      <c r="J9" s="3">
        <f t="shared" si="2"/>
        <v>3700000</v>
      </c>
      <c r="K9" s="3">
        <f t="shared" si="3"/>
        <v>3700000</v>
      </c>
      <c r="L9" s="3">
        <f t="shared" si="4"/>
        <v>3700000</v>
      </c>
      <c r="M9" s="3">
        <f t="shared" si="5"/>
        <v>3700000</v>
      </c>
      <c r="N9" s="3">
        <f t="shared" si="6"/>
        <v>3700000</v>
      </c>
      <c r="O9" s="18">
        <f t="shared" si="7"/>
        <v>3700000</v>
      </c>
    </row>
    <row r="10" spans="1:15" x14ac:dyDescent="0.25">
      <c r="A10" s="1">
        <v>903020</v>
      </c>
      <c r="B10" s="1" t="s">
        <v>0</v>
      </c>
      <c r="C10" s="1" t="s">
        <v>10</v>
      </c>
      <c r="D10" s="1" t="s">
        <v>2</v>
      </c>
      <c r="E10" s="1">
        <v>1.7</v>
      </c>
      <c r="F10" s="1">
        <v>0</v>
      </c>
      <c r="G10" s="3">
        <f t="shared" si="0"/>
        <v>940950</v>
      </c>
      <c r="H10" s="3">
        <v>0</v>
      </c>
      <c r="I10" s="3">
        <f t="shared" si="1"/>
        <v>940950</v>
      </c>
      <c r="J10" s="3">
        <f t="shared" si="2"/>
        <v>3145000</v>
      </c>
      <c r="K10" s="3">
        <f t="shared" si="3"/>
        <v>3145000</v>
      </c>
      <c r="L10" s="3">
        <f t="shared" si="4"/>
        <v>3145000</v>
      </c>
      <c r="M10" s="3">
        <f t="shared" si="5"/>
        <v>3145000</v>
      </c>
      <c r="N10" s="3">
        <f t="shared" si="6"/>
        <v>3145000</v>
      </c>
      <c r="O10" s="18">
        <f t="shared" si="7"/>
        <v>3145000</v>
      </c>
    </row>
    <row r="11" spans="1:15" x14ac:dyDescent="0.25">
      <c r="A11" s="1">
        <v>903025</v>
      </c>
      <c r="B11" s="1" t="s">
        <v>0</v>
      </c>
      <c r="C11" s="1" t="s">
        <v>11</v>
      </c>
      <c r="D11" s="1" t="s">
        <v>2</v>
      </c>
      <c r="E11" s="1">
        <v>2</v>
      </c>
      <c r="F11" s="1">
        <v>0</v>
      </c>
      <c r="G11" s="3">
        <f t="shared" si="0"/>
        <v>1107000</v>
      </c>
      <c r="H11" s="3">
        <v>0</v>
      </c>
      <c r="I11" s="3">
        <f t="shared" si="1"/>
        <v>1107000</v>
      </c>
      <c r="J11" s="3">
        <f t="shared" si="2"/>
        <v>3700000</v>
      </c>
      <c r="K11" s="3">
        <f t="shared" si="3"/>
        <v>3700000</v>
      </c>
      <c r="L11" s="3">
        <f t="shared" si="4"/>
        <v>3700000</v>
      </c>
      <c r="M11" s="3">
        <f t="shared" si="5"/>
        <v>3700000</v>
      </c>
      <c r="N11" s="3">
        <f t="shared" si="6"/>
        <v>3700000</v>
      </c>
      <c r="O11" s="18">
        <f t="shared" si="7"/>
        <v>3700000</v>
      </c>
    </row>
    <row r="12" spans="1:15" x14ac:dyDescent="0.25">
      <c r="A12" s="1">
        <v>903030</v>
      </c>
      <c r="B12" s="1" t="s">
        <v>0</v>
      </c>
      <c r="C12" s="1" t="s">
        <v>12</v>
      </c>
      <c r="D12" s="1" t="s">
        <v>2</v>
      </c>
      <c r="E12" s="1">
        <v>1.25</v>
      </c>
      <c r="F12" s="1">
        <v>0</v>
      </c>
      <c r="G12" s="3">
        <f t="shared" si="0"/>
        <v>691875</v>
      </c>
      <c r="H12" s="3">
        <v>0</v>
      </c>
      <c r="I12" s="3">
        <f t="shared" si="1"/>
        <v>691875</v>
      </c>
      <c r="J12" s="3">
        <f t="shared" si="2"/>
        <v>2312500</v>
      </c>
      <c r="K12" s="3">
        <f t="shared" si="3"/>
        <v>2312500</v>
      </c>
      <c r="L12" s="3">
        <f t="shared" si="4"/>
        <v>2312500</v>
      </c>
      <c r="M12" s="3">
        <f t="shared" si="5"/>
        <v>2312500</v>
      </c>
      <c r="N12" s="3">
        <f t="shared" si="6"/>
        <v>2312500</v>
      </c>
      <c r="O12" s="18">
        <f t="shared" si="7"/>
        <v>2312500</v>
      </c>
    </row>
    <row r="13" spans="1:15" x14ac:dyDescent="0.25">
      <c r="A13" s="1">
        <v>903035</v>
      </c>
      <c r="B13" s="1" t="s">
        <v>0</v>
      </c>
      <c r="C13" s="1" t="s">
        <v>13</v>
      </c>
      <c r="D13" s="1" t="s">
        <v>2</v>
      </c>
      <c r="E13" s="1">
        <v>1</v>
      </c>
      <c r="F13" s="1">
        <v>0</v>
      </c>
      <c r="G13" s="3">
        <f t="shared" si="0"/>
        <v>553500</v>
      </c>
      <c r="H13" s="3">
        <v>0</v>
      </c>
      <c r="I13" s="3">
        <f t="shared" si="1"/>
        <v>553500</v>
      </c>
      <c r="J13" s="3">
        <f t="shared" si="2"/>
        <v>1850000</v>
      </c>
      <c r="K13" s="3">
        <f t="shared" si="3"/>
        <v>1850000</v>
      </c>
      <c r="L13" s="3">
        <f t="shared" si="4"/>
        <v>1850000</v>
      </c>
      <c r="M13" s="3">
        <f t="shared" si="5"/>
        <v>1850000</v>
      </c>
      <c r="N13" s="3">
        <f t="shared" si="6"/>
        <v>1850000</v>
      </c>
      <c r="O13" s="18">
        <f t="shared" si="7"/>
        <v>1850000</v>
      </c>
    </row>
    <row r="14" spans="1:15" x14ac:dyDescent="0.25">
      <c r="A14" s="1">
        <v>501792</v>
      </c>
      <c r="B14" s="1"/>
      <c r="C14" s="1" t="s">
        <v>14</v>
      </c>
      <c r="D14" s="1" t="s">
        <v>2</v>
      </c>
      <c r="E14" s="1">
        <v>2</v>
      </c>
      <c r="F14" s="1">
        <v>0</v>
      </c>
      <c r="G14" s="3">
        <f t="shared" si="0"/>
        <v>1107000</v>
      </c>
      <c r="H14" s="3">
        <f t="shared" ref="H14:H18" si="8">G14*70%</f>
        <v>774900</v>
      </c>
      <c r="I14" s="3">
        <f t="shared" si="1"/>
        <v>332100</v>
      </c>
      <c r="J14" s="3">
        <f t="shared" si="2"/>
        <v>3700000</v>
      </c>
      <c r="K14" s="3">
        <f t="shared" si="3"/>
        <v>2925100</v>
      </c>
      <c r="L14" s="3">
        <f t="shared" si="4"/>
        <v>3700000</v>
      </c>
      <c r="M14" s="3">
        <f t="shared" si="5"/>
        <v>2925100</v>
      </c>
      <c r="N14" s="3">
        <f t="shared" si="6"/>
        <v>3700000</v>
      </c>
      <c r="O14" s="18">
        <f t="shared" si="7"/>
        <v>2925100</v>
      </c>
    </row>
    <row r="15" spans="1:15" x14ac:dyDescent="0.25">
      <c r="A15" s="1">
        <v>501860</v>
      </c>
      <c r="B15" s="1" t="s">
        <v>0</v>
      </c>
      <c r="C15" s="1" t="s">
        <v>15</v>
      </c>
      <c r="D15" s="1" t="s">
        <v>2</v>
      </c>
      <c r="E15" s="1">
        <v>4</v>
      </c>
      <c r="F15" s="1">
        <v>0</v>
      </c>
      <c r="G15" s="3">
        <f t="shared" si="0"/>
        <v>2214000</v>
      </c>
      <c r="H15" s="3">
        <v>0</v>
      </c>
      <c r="I15" s="3">
        <f t="shared" si="1"/>
        <v>2214000</v>
      </c>
      <c r="J15" s="3">
        <f t="shared" si="2"/>
        <v>7400000</v>
      </c>
      <c r="K15" s="3">
        <f t="shared" si="3"/>
        <v>7400000</v>
      </c>
      <c r="L15" s="3">
        <f t="shared" si="4"/>
        <v>7400000</v>
      </c>
      <c r="M15" s="3">
        <f t="shared" si="5"/>
        <v>7400000</v>
      </c>
      <c r="N15" s="3">
        <f t="shared" si="6"/>
        <v>7400000</v>
      </c>
      <c r="O15" s="18">
        <f t="shared" si="7"/>
        <v>7400000</v>
      </c>
    </row>
    <row r="16" spans="1:15" x14ac:dyDescent="0.25">
      <c r="A16" s="1">
        <v>501865</v>
      </c>
      <c r="B16" s="1"/>
      <c r="C16" s="1" t="s">
        <v>16</v>
      </c>
      <c r="D16" s="1" t="s">
        <v>2</v>
      </c>
      <c r="E16" s="1">
        <v>2</v>
      </c>
      <c r="F16" s="1">
        <v>0</v>
      </c>
      <c r="G16" s="3">
        <f t="shared" si="0"/>
        <v>1107000</v>
      </c>
      <c r="H16" s="3">
        <f t="shared" si="8"/>
        <v>774900</v>
      </c>
      <c r="I16" s="3">
        <f t="shared" si="1"/>
        <v>332100</v>
      </c>
      <c r="J16" s="3">
        <f t="shared" si="2"/>
        <v>3700000</v>
      </c>
      <c r="K16" s="3">
        <f t="shared" si="3"/>
        <v>2925100</v>
      </c>
      <c r="L16" s="3">
        <f t="shared" si="4"/>
        <v>3700000</v>
      </c>
      <c r="M16" s="3">
        <f t="shared" si="5"/>
        <v>2925100</v>
      </c>
      <c r="N16" s="3">
        <f t="shared" si="6"/>
        <v>3700000</v>
      </c>
      <c r="O16" s="18">
        <f t="shared" si="7"/>
        <v>2925100</v>
      </c>
    </row>
    <row r="17" spans="1:15" x14ac:dyDescent="0.25">
      <c r="A17" s="1">
        <v>502090</v>
      </c>
      <c r="B17" s="1"/>
      <c r="C17" s="1" t="s">
        <v>17</v>
      </c>
      <c r="D17" s="1" t="s">
        <v>18</v>
      </c>
      <c r="E17" s="1">
        <v>2</v>
      </c>
      <c r="F17" s="1">
        <v>2.5</v>
      </c>
      <c r="G17" s="3">
        <f t="shared" si="0"/>
        <v>3957000</v>
      </c>
      <c r="H17" s="3">
        <f t="shared" si="8"/>
        <v>2769900</v>
      </c>
      <c r="I17" s="3">
        <f t="shared" si="1"/>
        <v>1187100</v>
      </c>
      <c r="J17" s="3">
        <f t="shared" si="2"/>
        <v>16450000</v>
      </c>
      <c r="K17" s="3">
        <f t="shared" si="3"/>
        <v>13680100</v>
      </c>
      <c r="L17" s="3">
        <f t="shared" si="4"/>
        <v>8850000</v>
      </c>
      <c r="M17" s="3">
        <f t="shared" si="5"/>
        <v>6080100</v>
      </c>
      <c r="N17" s="3">
        <f t="shared" si="6"/>
        <v>14550000</v>
      </c>
      <c r="O17" s="18">
        <f t="shared" si="7"/>
        <v>11780100</v>
      </c>
    </row>
    <row r="18" spans="1:15" x14ac:dyDescent="0.25">
      <c r="A18" s="1">
        <v>502117</v>
      </c>
      <c r="B18" s="1"/>
      <c r="C18" s="1" t="s">
        <v>19</v>
      </c>
      <c r="D18" s="1" t="s">
        <v>2</v>
      </c>
      <c r="E18" s="1">
        <v>2</v>
      </c>
      <c r="F18" s="1">
        <v>0</v>
      </c>
      <c r="G18" s="3">
        <f t="shared" si="0"/>
        <v>1107000</v>
      </c>
      <c r="H18" s="3">
        <f t="shared" si="8"/>
        <v>774900</v>
      </c>
      <c r="I18" s="3">
        <f t="shared" si="1"/>
        <v>332100</v>
      </c>
      <c r="J18" s="3">
        <f t="shared" si="2"/>
        <v>3700000</v>
      </c>
      <c r="K18" s="3">
        <f t="shared" si="3"/>
        <v>2925100</v>
      </c>
      <c r="L18" s="3">
        <f t="shared" si="4"/>
        <v>3700000</v>
      </c>
      <c r="M18" s="3">
        <f t="shared" si="5"/>
        <v>2925100</v>
      </c>
      <c r="N18" s="3">
        <f t="shared" si="6"/>
        <v>3700000</v>
      </c>
      <c r="O18" s="18">
        <f t="shared" si="7"/>
        <v>2925100</v>
      </c>
    </row>
    <row r="19" spans="1:15" x14ac:dyDescent="0.25">
      <c r="A19" s="1"/>
      <c r="B19" s="1"/>
      <c r="C19" s="1"/>
      <c r="D19" s="1"/>
      <c r="E19" s="1"/>
      <c r="F19" s="1"/>
      <c r="G19" s="1"/>
      <c r="H19" s="1"/>
      <c r="I19" s="1"/>
      <c r="J19" s="1"/>
      <c r="K19" s="1"/>
      <c r="L19" s="1"/>
      <c r="M19" s="1"/>
      <c r="N19" s="1"/>
    </row>
    <row r="20" spans="1:15" x14ac:dyDescent="0.25">
      <c r="A20" s="1"/>
      <c r="B20" s="1"/>
      <c r="C20" s="1"/>
      <c r="D20" s="1"/>
      <c r="E20" s="1"/>
      <c r="F20" s="1"/>
      <c r="G20" s="1"/>
      <c r="H20" s="1"/>
      <c r="I20" s="1"/>
      <c r="J20" s="1"/>
      <c r="K20" s="1"/>
      <c r="L20" s="1"/>
      <c r="M20" s="1"/>
      <c r="N20" s="1"/>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ویزیت</vt:lpstr>
      <vt:lpstr>خدمات سرپایی</vt:lpstr>
      <vt:lpstr>خدمات مامایی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حدیثه وحدانی</dc:creator>
  <cp:lastModifiedBy>مرضیه طالب زاده</cp:lastModifiedBy>
  <dcterms:created xsi:type="dcterms:W3CDTF">2015-06-05T18:17:20Z</dcterms:created>
  <dcterms:modified xsi:type="dcterms:W3CDTF">2026-07-15T08:04:42Z</dcterms:modified>
</cp:coreProperties>
</file>